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業務\財務報告実務検定\テキスト（新版）\解答用紙\"/>
    </mc:Choice>
  </mc:AlternateContent>
  <xr:revisionPtr revIDLastSave="0" documentId="13_ncr:1_{D2E62F03-1582-47C4-A8B0-B0EFA2036C9D}" xr6:coauthVersionLast="44" xr6:coauthVersionMax="44" xr10:uidLastSave="{00000000-0000-0000-0000-000000000000}"/>
  <bookViews>
    <workbookView xWindow="-108" yWindow="-108" windowWidth="23256" windowHeight="12576" xr2:uid="{00000000-000D-0000-FFFF-FFFF00000000}"/>
  </bookViews>
  <sheets>
    <sheet name="解答用紙" sheetId="7" r:id="rId1"/>
    <sheet name="解答用紙（数式入り）" sheetId="8" r:id="rId2"/>
    <sheet name="解答" sheetId="4" r:id="rId3"/>
  </sheets>
  <definedNames>
    <definedName name="_xlnm.Print_Titles" localSheetId="2">解答!$A:$B,解答!$1:$2</definedName>
    <definedName name="_xlnm.Print_Titles" localSheetId="0">解答用紙!$A:$B,解答用紙!$1:$2</definedName>
    <definedName name="_xlnm.Print_Titles" localSheetId="1">'解答用紙（数式入り）'!$A:$B,'解答用紙（数式入り）'!$1:$2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H122" i="8" l="1"/>
  <c r="AH121" i="8"/>
  <c r="AG121" i="8"/>
  <c r="AF121" i="8"/>
  <c r="AE121" i="8"/>
  <c r="AD121" i="8"/>
  <c r="AC121" i="8"/>
  <c r="AB121" i="8"/>
  <c r="AA121" i="8"/>
  <c r="Z121" i="8"/>
  <c r="Y121" i="8"/>
  <c r="X121" i="8"/>
  <c r="W121" i="8"/>
  <c r="V121" i="8"/>
  <c r="U121" i="8"/>
  <c r="T121" i="8"/>
  <c r="S121" i="8"/>
  <c r="R121" i="8"/>
  <c r="Q121" i="8"/>
  <c r="P121" i="8"/>
  <c r="O121" i="8"/>
  <c r="N121" i="8"/>
  <c r="M121" i="8"/>
  <c r="L121" i="8"/>
  <c r="K121" i="8"/>
  <c r="J121" i="8"/>
  <c r="I121" i="8"/>
  <c r="H121" i="8"/>
  <c r="G121" i="8"/>
  <c r="F121" i="8"/>
  <c r="E121" i="8"/>
  <c r="AH120" i="8"/>
  <c r="AG120" i="8"/>
  <c r="AF120" i="8"/>
  <c r="AE120" i="8"/>
  <c r="AD120" i="8"/>
  <c r="AC120" i="8"/>
  <c r="AB120" i="8"/>
  <c r="AA120" i="8"/>
  <c r="Z120" i="8"/>
  <c r="Y120" i="8"/>
  <c r="X120" i="8"/>
  <c r="W120" i="8"/>
  <c r="V120" i="8"/>
  <c r="U120" i="8"/>
  <c r="T120" i="8"/>
  <c r="S120" i="8"/>
  <c r="R120" i="8"/>
  <c r="Q120" i="8"/>
  <c r="P120" i="8"/>
  <c r="O120" i="8"/>
  <c r="N120" i="8"/>
  <c r="M120" i="8"/>
  <c r="L120" i="8"/>
  <c r="K120" i="8"/>
  <c r="J120" i="8"/>
  <c r="I120" i="8"/>
  <c r="H120" i="8"/>
  <c r="G120" i="8"/>
  <c r="F120" i="8"/>
  <c r="E120" i="8"/>
  <c r="AH119" i="8"/>
  <c r="AG119" i="8"/>
  <c r="AF119" i="8"/>
  <c r="AE119" i="8"/>
  <c r="AD119" i="8"/>
  <c r="AC119" i="8"/>
  <c r="AB119" i="8"/>
  <c r="AA119" i="8"/>
  <c r="Z119" i="8"/>
  <c r="Y119" i="8"/>
  <c r="X119" i="8"/>
  <c r="W119" i="8"/>
  <c r="V119" i="8"/>
  <c r="U119" i="8"/>
  <c r="T119" i="8"/>
  <c r="S119" i="8"/>
  <c r="R119" i="8"/>
  <c r="Q119" i="8"/>
  <c r="P119" i="8"/>
  <c r="O119" i="8"/>
  <c r="N119" i="8"/>
  <c r="M119" i="8"/>
  <c r="L119" i="8"/>
  <c r="K119" i="8"/>
  <c r="J119" i="8"/>
  <c r="I119" i="8"/>
  <c r="H119" i="8"/>
  <c r="G119" i="8"/>
  <c r="F119" i="8"/>
  <c r="E119" i="8"/>
  <c r="AH118" i="8"/>
  <c r="AG118" i="8"/>
  <c r="AF118" i="8"/>
  <c r="AE118" i="8"/>
  <c r="AD118" i="8"/>
  <c r="AC118" i="8"/>
  <c r="AB118" i="8"/>
  <c r="AA118" i="8"/>
  <c r="Z118" i="8"/>
  <c r="Y118" i="8"/>
  <c r="X118" i="8"/>
  <c r="W118" i="8"/>
  <c r="V118" i="8"/>
  <c r="U118" i="8"/>
  <c r="T118" i="8"/>
  <c r="S118" i="8"/>
  <c r="R118" i="8"/>
  <c r="Q118" i="8"/>
  <c r="P118" i="8"/>
  <c r="O118" i="8"/>
  <c r="N118" i="8"/>
  <c r="M118" i="8"/>
  <c r="L118" i="8"/>
  <c r="K118" i="8"/>
  <c r="J118" i="8"/>
  <c r="I118" i="8"/>
  <c r="H118" i="8"/>
  <c r="G118" i="8"/>
  <c r="F118" i="8"/>
  <c r="E118" i="8"/>
  <c r="AH117" i="8"/>
  <c r="AG117" i="8"/>
  <c r="AF117" i="8"/>
  <c r="AE117" i="8"/>
  <c r="AD117" i="8"/>
  <c r="AC117" i="8"/>
  <c r="AB117" i="8"/>
  <c r="AA117" i="8"/>
  <c r="Z117" i="8"/>
  <c r="Y117" i="8"/>
  <c r="X117" i="8"/>
  <c r="W117" i="8"/>
  <c r="V117" i="8"/>
  <c r="U117" i="8"/>
  <c r="T117" i="8"/>
  <c r="S117" i="8"/>
  <c r="R117" i="8"/>
  <c r="Q117" i="8"/>
  <c r="P117" i="8"/>
  <c r="O117" i="8"/>
  <c r="N117" i="8"/>
  <c r="M117" i="8"/>
  <c r="L117" i="8"/>
  <c r="K117" i="8"/>
  <c r="J117" i="8"/>
  <c r="I117" i="8"/>
  <c r="H117" i="8"/>
  <c r="G117" i="8"/>
  <c r="F117" i="8"/>
  <c r="E117" i="8"/>
  <c r="AH115" i="8"/>
  <c r="AG115" i="8"/>
  <c r="AF115" i="8"/>
  <c r="AE115" i="8"/>
  <c r="AD115" i="8"/>
  <c r="AC115" i="8"/>
  <c r="AB115" i="8"/>
  <c r="AA115" i="8"/>
  <c r="Z115" i="8"/>
  <c r="Y115" i="8"/>
  <c r="X115" i="8"/>
  <c r="W115" i="8"/>
  <c r="V115" i="8"/>
  <c r="U115" i="8"/>
  <c r="T115" i="8"/>
  <c r="S115" i="8"/>
  <c r="R115" i="8"/>
  <c r="Q115" i="8"/>
  <c r="P115" i="8"/>
  <c r="O115" i="8"/>
  <c r="N115" i="8"/>
  <c r="M115" i="8"/>
  <c r="L115" i="8"/>
  <c r="K115" i="8"/>
  <c r="J115" i="8"/>
  <c r="I115" i="8"/>
  <c r="H115" i="8"/>
  <c r="G115" i="8"/>
  <c r="F115" i="8"/>
  <c r="AI114" i="8"/>
  <c r="AJ114" i="8" s="1"/>
  <c r="AI113" i="8"/>
  <c r="AJ113" i="8" s="1"/>
  <c r="AI112" i="8"/>
  <c r="AJ112" i="8" s="1"/>
  <c r="AI111" i="8"/>
  <c r="AJ111" i="8" s="1"/>
  <c r="AI110" i="8"/>
  <c r="AJ110" i="8" s="1"/>
  <c r="AI109" i="8"/>
  <c r="AJ109" i="8" s="1"/>
  <c r="AI108" i="8"/>
  <c r="AJ108" i="8" s="1"/>
  <c r="AI107" i="8"/>
  <c r="AJ107" i="8" s="1"/>
  <c r="AI106" i="8"/>
  <c r="AJ106" i="8" s="1"/>
  <c r="AI105" i="8"/>
  <c r="AJ105" i="8" s="1"/>
  <c r="AI104" i="8"/>
  <c r="AI103" i="8"/>
  <c r="AJ103" i="8" s="1"/>
  <c r="AI102" i="8"/>
  <c r="AJ102" i="8" s="1"/>
  <c r="AI101" i="8"/>
  <c r="AJ101" i="8" s="1"/>
  <c r="AI100" i="8"/>
  <c r="AJ100" i="8" s="1"/>
  <c r="AI99" i="8"/>
  <c r="AJ99" i="8" s="1"/>
  <c r="AI98" i="8"/>
  <c r="AJ98" i="8" s="1"/>
  <c r="AI97" i="8"/>
  <c r="AJ97" i="8" s="1"/>
  <c r="AI96" i="8"/>
  <c r="AI95" i="8"/>
  <c r="AJ95" i="8" s="1"/>
  <c r="AI94" i="8"/>
  <c r="AJ94" i="8" s="1"/>
  <c r="AI93" i="8"/>
  <c r="AJ93" i="8" s="1"/>
  <c r="AI92" i="8"/>
  <c r="AJ92" i="8" s="1"/>
  <c r="AI91" i="8"/>
  <c r="AJ91" i="8" s="1"/>
  <c r="AI90" i="8"/>
  <c r="AJ90" i="8" s="1"/>
  <c r="AI89" i="8"/>
  <c r="AJ89" i="8" s="1"/>
  <c r="AI88" i="8"/>
  <c r="AJ88" i="8" s="1"/>
  <c r="AI87" i="8"/>
  <c r="AJ87" i="8" s="1"/>
  <c r="AI86" i="8"/>
  <c r="AJ86" i="8" s="1"/>
  <c r="AI85" i="8"/>
  <c r="AJ85" i="8" s="1"/>
  <c r="AI84" i="8"/>
  <c r="AJ84" i="8" s="1"/>
  <c r="AI83" i="8"/>
  <c r="AJ83" i="8" s="1"/>
  <c r="AI82" i="8"/>
  <c r="AJ82" i="8" s="1"/>
  <c r="AI81" i="8"/>
  <c r="AJ81" i="8" s="1"/>
  <c r="AI80" i="8"/>
  <c r="AJ80" i="8" s="1"/>
  <c r="AI79" i="8"/>
  <c r="AJ79" i="8" s="1"/>
  <c r="AI78" i="8"/>
  <c r="AJ78" i="8" s="1"/>
  <c r="AI77" i="8"/>
  <c r="AJ77" i="8" s="1"/>
  <c r="AI76" i="8"/>
  <c r="AJ76" i="8" s="1"/>
  <c r="AI75" i="8"/>
  <c r="AJ75" i="8" s="1"/>
  <c r="AI74" i="8"/>
  <c r="AJ74" i="8" s="1"/>
  <c r="AI73" i="8"/>
  <c r="AJ73" i="8" s="1"/>
  <c r="AI72" i="8"/>
  <c r="AJ72" i="8" s="1"/>
  <c r="AI71" i="8"/>
  <c r="AJ71" i="8" s="1"/>
  <c r="AI70" i="8"/>
  <c r="AJ70" i="8" s="1"/>
  <c r="AI69" i="8"/>
  <c r="AJ69" i="8" s="1"/>
  <c r="AI68" i="8"/>
  <c r="AJ68" i="8" s="1"/>
  <c r="AI67" i="8"/>
  <c r="AI66" i="8"/>
  <c r="E66" i="8"/>
  <c r="AJ66" i="8" s="1"/>
  <c r="AI65" i="8"/>
  <c r="E65" i="8"/>
  <c r="AJ65" i="8" s="1"/>
  <c r="AI64" i="8"/>
  <c r="E64" i="8"/>
  <c r="AJ64" i="8" s="1"/>
  <c r="AI63" i="8"/>
  <c r="E63" i="8"/>
  <c r="AI62" i="8"/>
  <c r="E62" i="8"/>
  <c r="AI61" i="8"/>
  <c r="E61" i="8"/>
  <c r="AI60" i="8"/>
  <c r="E60" i="8"/>
  <c r="AJ60" i="8" s="1"/>
  <c r="AI59" i="8"/>
  <c r="E59" i="8"/>
  <c r="AJ59" i="8" s="1"/>
  <c r="AI58" i="8"/>
  <c r="E58" i="8"/>
  <c r="AJ58" i="8" s="1"/>
  <c r="AI57" i="8"/>
  <c r="E57" i="8"/>
  <c r="AI56" i="8"/>
  <c r="E56" i="8"/>
  <c r="AI55" i="8"/>
  <c r="E55" i="8"/>
  <c r="AI54" i="8"/>
  <c r="E54" i="8"/>
  <c r="AI53" i="8"/>
  <c r="E53" i="8"/>
  <c r="AI52" i="8"/>
  <c r="E52" i="8"/>
  <c r="AJ52" i="8" s="1"/>
  <c r="AI51" i="8"/>
  <c r="E51" i="8"/>
  <c r="AI50" i="8"/>
  <c r="E50" i="8"/>
  <c r="AI49" i="8"/>
  <c r="E49" i="8"/>
  <c r="AI48" i="8"/>
  <c r="E48" i="8"/>
  <c r="AI47" i="8"/>
  <c r="E47" i="8"/>
  <c r="AI46" i="8"/>
  <c r="E46" i="8"/>
  <c r="AI45" i="8"/>
  <c r="AJ45" i="8" s="1"/>
  <c r="E45" i="8"/>
  <c r="AI44" i="8"/>
  <c r="E44" i="8"/>
  <c r="AJ44" i="8" s="1"/>
  <c r="AI43" i="8"/>
  <c r="E43" i="8"/>
  <c r="AI42" i="8"/>
  <c r="E42" i="8"/>
  <c r="AI41" i="8"/>
  <c r="E41" i="8"/>
  <c r="AI40" i="8"/>
  <c r="E40" i="8"/>
  <c r="AI39" i="8"/>
  <c r="E39" i="8"/>
  <c r="AI38" i="8"/>
  <c r="E38" i="8"/>
  <c r="AI37" i="8"/>
  <c r="E37" i="8"/>
  <c r="AI36" i="8"/>
  <c r="AJ36" i="8" s="1"/>
  <c r="E36" i="8"/>
  <c r="AI35" i="8"/>
  <c r="E35" i="8"/>
  <c r="AJ35" i="8" s="1"/>
  <c r="AI34" i="8"/>
  <c r="E34" i="8"/>
  <c r="AJ34" i="8" s="1"/>
  <c r="AI33" i="8"/>
  <c r="E33" i="8"/>
  <c r="AI32" i="8"/>
  <c r="E32" i="8"/>
  <c r="AI31" i="8"/>
  <c r="E31" i="8"/>
  <c r="AI30" i="8"/>
  <c r="E30" i="8"/>
  <c r="AI29" i="8"/>
  <c r="AJ29" i="8" s="1"/>
  <c r="E29" i="8"/>
  <c r="AI28" i="8"/>
  <c r="E28" i="8"/>
  <c r="AI27" i="8"/>
  <c r="E27" i="8"/>
  <c r="AJ27" i="8" s="1"/>
  <c r="AI26" i="8"/>
  <c r="E26" i="8"/>
  <c r="AJ26" i="8" s="1"/>
  <c r="AI25" i="8"/>
  <c r="E25" i="8"/>
  <c r="AI24" i="8"/>
  <c r="C24" i="8"/>
  <c r="E24" i="8" s="1"/>
  <c r="AI23" i="8"/>
  <c r="E23" i="8"/>
  <c r="AI22" i="8"/>
  <c r="E22" i="8"/>
  <c r="AI21" i="8"/>
  <c r="C21" i="8"/>
  <c r="E21" i="8" s="1"/>
  <c r="AI20" i="8"/>
  <c r="C20" i="8"/>
  <c r="E20" i="8" s="1"/>
  <c r="AI19" i="8"/>
  <c r="E19" i="8"/>
  <c r="AI18" i="8"/>
  <c r="E18" i="8"/>
  <c r="AI17" i="8"/>
  <c r="AJ17" i="8" s="1"/>
  <c r="E17" i="8"/>
  <c r="AI16" i="8"/>
  <c r="E16" i="8"/>
  <c r="AJ16" i="8" s="1"/>
  <c r="AI15" i="8"/>
  <c r="E15" i="8"/>
  <c r="AJ15" i="8" s="1"/>
  <c r="AI14" i="8"/>
  <c r="E14" i="8"/>
  <c r="AJ14" i="8" s="1"/>
  <c r="AI13" i="8"/>
  <c r="E13" i="8"/>
  <c r="AI12" i="8"/>
  <c r="E12" i="8"/>
  <c r="AI11" i="8"/>
  <c r="E11" i="8"/>
  <c r="AI10" i="8"/>
  <c r="E10" i="8"/>
  <c r="AI9" i="8"/>
  <c r="AJ9" i="8" s="1"/>
  <c r="E9" i="8"/>
  <c r="AI8" i="8"/>
  <c r="AJ8" i="8" s="1"/>
  <c r="E8" i="8"/>
  <c r="AI7" i="8"/>
  <c r="E7" i="8"/>
  <c r="AI6" i="8"/>
  <c r="E6" i="8"/>
  <c r="AI5" i="8"/>
  <c r="E5" i="8"/>
  <c r="AI4" i="8"/>
  <c r="E4" i="8"/>
  <c r="AI3" i="8"/>
  <c r="E3" i="8"/>
  <c r="AJ7" i="8" l="1"/>
  <c r="AJ42" i="8"/>
  <c r="AJ50" i="8"/>
  <c r="AJ53" i="8"/>
  <c r="AJ61" i="8"/>
  <c r="AI115" i="8"/>
  <c r="AJ23" i="8"/>
  <c r="AJ43" i="8"/>
  <c r="AJ51" i="8"/>
  <c r="AJ24" i="8"/>
  <c r="AJ28" i="8"/>
  <c r="AJ32" i="8"/>
  <c r="AI121" i="8"/>
  <c r="AJ12" i="8"/>
  <c r="AJ48" i="8"/>
  <c r="AJ5" i="8"/>
  <c r="AJ40" i="8"/>
  <c r="AJ41" i="8"/>
  <c r="AJ56" i="8"/>
  <c r="AI122" i="8"/>
  <c r="AJ4" i="8"/>
  <c r="AJ11" i="8"/>
  <c r="AJ18" i="8"/>
  <c r="AJ20" i="8"/>
  <c r="AJ22" i="8"/>
  <c r="AJ30" i="8"/>
  <c r="AJ33" i="8"/>
  <c r="AJ37" i="8"/>
  <c r="AJ39" i="8"/>
  <c r="AJ46" i="8"/>
  <c r="AJ49" i="8"/>
  <c r="AJ55" i="8"/>
  <c r="AJ62" i="8"/>
  <c r="AJ67" i="8"/>
  <c r="AI119" i="8"/>
  <c r="AI120" i="8"/>
  <c r="AJ6" i="8"/>
  <c r="AJ10" i="8"/>
  <c r="AJ13" i="8"/>
  <c r="AJ19" i="8"/>
  <c r="AJ21" i="8"/>
  <c r="AJ25" i="8"/>
  <c r="AJ31" i="8"/>
  <c r="AJ38" i="8"/>
  <c r="AJ47" i="8"/>
  <c r="AJ54" i="8"/>
  <c r="AJ57" i="8"/>
  <c r="AJ63" i="8"/>
  <c r="AJ96" i="8"/>
  <c r="AJ119" i="8" s="1"/>
  <c r="AJ104" i="8"/>
  <c r="AJ120" i="8" s="1"/>
  <c r="E115" i="8"/>
  <c r="AJ3" i="8"/>
  <c r="AJ117" i="8"/>
  <c r="AJ118" i="8"/>
  <c r="AJ121" i="8"/>
  <c r="AI117" i="8"/>
  <c r="AI118" i="8"/>
  <c r="C24" i="7"/>
  <c r="C21" i="7"/>
  <c r="C20" i="7"/>
  <c r="AI90" i="4"/>
  <c r="AJ90" i="4" s="1"/>
  <c r="AH122" i="4"/>
  <c r="AJ122" i="8" l="1"/>
  <c r="AJ115" i="8"/>
  <c r="V102" i="4"/>
  <c r="V21" i="4"/>
  <c r="C21" i="4"/>
  <c r="R121" i="4" l="1"/>
  <c r="R120" i="4"/>
  <c r="R119" i="4"/>
  <c r="R118" i="4"/>
  <c r="R117" i="4"/>
  <c r="R115" i="4"/>
  <c r="C20" i="4" l="1"/>
  <c r="AI74" i="4" l="1"/>
  <c r="AJ74" i="4" s="1"/>
  <c r="C24" i="4"/>
  <c r="AI102" i="4" l="1"/>
  <c r="AJ102" i="4" s="1"/>
  <c r="U121" i="4" l="1"/>
  <c r="U120" i="4"/>
  <c r="U119" i="4"/>
  <c r="U118" i="4"/>
  <c r="U117" i="4"/>
  <c r="U115" i="4"/>
  <c r="AI101" i="4"/>
  <c r="AJ101" i="4" s="1"/>
  <c r="AI65" i="4" l="1"/>
  <c r="E65" i="4"/>
  <c r="AI63" i="4"/>
  <c r="E63" i="4"/>
  <c r="AI61" i="4"/>
  <c r="E61" i="4"/>
  <c r="AI58" i="4"/>
  <c r="E58" i="4"/>
  <c r="AI56" i="4"/>
  <c r="E56" i="4"/>
  <c r="AI55" i="4"/>
  <c r="E55" i="4"/>
  <c r="AI54" i="4"/>
  <c r="E54" i="4"/>
  <c r="AI52" i="4"/>
  <c r="E52" i="4"/>
  <c r="AI51" i="4"/>
  <c r="E51" i="4"/>
  <c r="AI49" i="4"/>
  <c r="E49" i="4"/>
  <c r="AI48" i="4"/>
  <c r="E48" i="4"/>
  <c r="AI47" i="4"/>
  <c r="E47" i="4"/>
  <c r="AI45" i="4"/>
  <c r="E45" i="4"/>
  <c r="AJ45" i="4" l="1"/>
  <c r="AJ58" i="4"/>
  <c r="AJ61" i="4"/>
  <c r="AJ63" i="4"/>
  <c r="AJ65" i="4"/>
  <c r="AJ54" i="4"/>
  <c r="AJ55" i="4"/>
  <c r="AJ47" i="4"/>
  <c r="AJ51" i="4"/>
  <c r="AJ52" i="4"/>
  <c r="AJ56" i="4"/>
  <c r="AJ48" i="4"/>
  <c r="AJ49" i="4"/>
  <c r="F117" i="4"/>
  <c r="G117" i="4"/>
  <c r="H117" i="4"/>
  <c r="I117" i="4"/>
  <c r="K117" i="4"/>
  <c r="L117" i="4"/>
  <c r="M117" i="4"/>
  <c r="J117" i="4"/>
  <c r="N117" i="4"/>
  <c r="O117" i="4"/>
  <c r="P117" i="4"/>
  <c r="Q117" i="4"/>
  <c r="T117" i="4"/>
  <c r="S117" i="4"/>
  <c r="W117" i="4"/>
  <c r="X117" i="4"/>
  <c r="Y117" i="4"/>
  <c r="Z117" i="4"/>
  <c r="V117" i="4"/>
  <c r="AA117" i="4"/>
  <c r="AB117" i="4"/>
  <c r="AC117" i="4"/>
  <c r="AD117" i="4"/>
  <c r="AE117" i="4"/>
  <c r="AF117" i="4"/>
  <c r="AG117" i="4"/>
  <c r="AH117" i="4"/>
  <c r="F118" i="4"/>
  <c r="G118" i="4"/>
  <c r="H118" i="4"/>
  <c r="I118" i="4"/>
  <c r="K118" i="4"/>
  <c r="L118" i="4"/>
  <c r="M118" i="4"/>
  <c r="J118" i="4"/>
  <c r="N118" i="4"/>
  <c r="O118" i="4"/>
  <c r="P118" i="4"/>
  <c r="Q118" i="4"/>
  <c r="T118" i="4"/>
  <c r="S118" i="4"/>
  <c r="W118" i="4"/>
  <c r="X118" i="4"/>
  <c r="Y118" i="4"/>
  <c r="Z118" i="4"/>
  <c r="V118" i="4"/>
  <c r="AA118" i="4"/>
  <c r="AB118" i="4"/>
  <c r="AC118" i="4"/>
  <c r="AD118" i="4"/>
  <c r="AE118" i="4"/>
  <c r="AF118" i="4"/>
  <c r="AG118" i="4"/>
  <c r="AH118" i="4"/>
  <c r="F119" i="4"/>
  <c r="G119" i="4"/>
  <c r="H119" i="4"/>
  <c r="I119" i="4"/>
  <c r="K119" i="4"/>
  <c r="L119" i="4"/>
  <c r="M119" i="4"/>
  <c r="J119" i="4"/>
  <c r="N119" i="4"/>
  <c r="O119" i="4"/>
  <c r="P119" i="4"/>
  <c r="Q119" i="4"/>
  <c r="T119" i="4"/>
  <c r="S119" i="4"/>
  <c r="W119" i="4"/>
  <c r="X119" i="4"/>
  <c r="Y119" i="4"/>
  <c r="Z119" i="4"/>
  <c r="V119" i="4"/>
  <c r="AA119" i="4"/>
  <c r="AB119" i="4"/>
  <c r="AC119" i="4"/>
  <c r="AD119" i="4"/>
  <c r="AE119" i="4"/>
  <c r="AF119" i="4"/>
  <c r="AG119" i="4"/>
  <c r="AH119" i="4"/>
  <c r="F120" i="4"/>
  <c r="G120" i="4"/>
  <c r="H120" i="4"/>
  <c r="I120" i="4"/>
  <c r="K120" i="4"/>
  <c r="L120" i="4"/>
  <c r="M120" i="4"/>
  <c r="J120" i="4"/>
  <c r="N120" i="4"/>
  <c r="O120" i="4"/>
  <c r="P120" i="4"/>
  <c r="Q120" i="4"/>
  <c r="T120" i="4"/>
  <c r="S120" i="4"/>
  <c r="W120" i="4"/>
  <c r="X120" i="4"/>
  <c r="Y120" i="4"/>
  <c r="Z120" i="4"/>
  <c r="V120" i="4"/>
  <c r="AA120" i="4"/>
  <c r="AB120" i="4"/>
  <c r="AC120" i="4"/>
  <c r="AD120" i="4"/>
  <c r="AE120" i="4"/>
  <c r="AF120" i="4"/>
  <c r="AG120" i="4"/>
  <c r="AH120" i="4"/>
  <c r="F121" i="4"/>
  <c r="G121" i="4"/>
  <c r="H121" i="4"/>
  <c r="I121" i="4"/>
  <c r="K121" i="4"/>
  <c r="L121" i="4"/>
  <c r="M121" i="4"/>
  <c r="J121" i="4"/>
  <c r="N121" i="4"/>
  <c r="O121" i="4"/>
  <c r="P121" i="4"/>
  <c r="Q121" i="4"/>
  <c r="T121" i="4"/>
  <c r="S121" i="4"/>
  <c r="W121" i="4"/>
  <c r="X121" i="4"/>
  <c r="Y121" i="4"/>
  <c r="Z121" i="4"/>
  <c r="V121" i="4"/>
  <c r="AA121" i="4"/>
  <c r="AB121" i="4"/>
  <c r="AC121" i="4"/>
  <c r="AD121" i="4"/>
  <c r="AE121" i="4"/>
  <c r="AF121" i="4"/>
  <c r="AG121" i="4"/>
  <c r="AH121" i="4"/>
  <c r="E121" i="4"/>
  <c r="E120" i="4"/>
  <c r="E119" i="4"/>
  <c r="E118" i="4"/>
  <c r="E117" i="4"/>
  <c r="Q115" i="4" l="1"/>
  <c r="N115" i="4"/>
  <c r="O115" i="4"/>
  <c r="AI68" i="4"/>
  <c r="AJ68" i="4" s="1"/>
  <c r="AI69" i="4"/>
  <c r="AJ69" i="4" s="1"/>
  <c r="AI70" i="4"/>
  <c r="AJ70" i="4" s="1"/>
  <c r="AI71" i="4"/>
  <c r="AJ71" i="4" s="1"/>
  <c r="AI72" i="4"/>
  <c r="AJ72" i="4" s="1"/>
  <c r="AI73" i="4"/>
  <c r="AJ73" i="4" s="1"/>
  <c r="AI75" i="4"/>
  <c r="AJ75" i="4" s="1"/>
  <c r="AI76" i="4"/>
  <c r="AJ76" i="4" s="1"/>
  <c r="AI77" i="4"/>
  <c r="AJ77" i="4" s="1"/>
  <c r="AI78" i="4"/>
  <c r="AJ78" i="4" s="1"/>
  <c r="AI79" i="4"/>
  <c r="AJ79" i="4" s="1"/>
  <c r="AI80" i="4"/>
  <c r="AJ80" i="4" s="1"/>
  <c r="AI81" i="4"/>
  <c r="AJ81" i="4" s="1"/>
  <c r="AI82" i="4"/>
  <c r="AJ82" i="4" s="1"/>
  <c r="AI83" i="4"/>
  <c r="AJ83" i="4" s="1"/>
  <c r="AI84" i="4"/>
  <c r="AJ84" i="4" s="1"/>
  <c r="AI85" i="4"/>
  <c r="AJ85" i="4" s="1"/>
  <c r="AI86" i="4"/>
  <c r="AJ86" i="4" s="1"/>
  <c r="AI87" i="4"/>
  <c r="AJ87" i="4" s="1"/>
  <c r="AI88" i="4"/>
  <c r="AJ88" i="4" s="1"/>
  <c r="AI89" i="4"/>
  <c r="AJ89" i="4" s="1"/>
  <c r="AI91" i="4"/>
  <c r="AJ91" i="4" s="1"/>
  <c r="AI92" i="4"/>
  <c r="AJ92" i="4" s="1"/>
  <c r="AI93" i="4"/>
  <c r="AJ93" i="4" s="1"/>
  <c r="AI94" i="4"/>
  <c r="AJ94" i="4" s="1"/>
  <c r="AI95" i="4"/>
  <c r="AJ95" i="4" s="1"/>
  <c r="AI96" i="4"/>
  <c r="AI97" i="4"/>
  <c r="AJ97" i="4" s="1"/>
  <c r="AI98" i="4"/>
  <c r="AJ98" i="4" s="1"/>
  <c r="AI99" i="4"/>
  <c r="AJ99" i="4" s="1"/>
  <c r="AI100" i="4"/>
  <c r="AJ100" i="4" s="1"/>
  <c r="AI103" i="4"/>
  <c r="AJ103" i="4" s="1"/>
  <c r="AI104" i="4"/>
  <c r="AI105" i="4"/>
  <c r="AJ105" i="4" s="1"/>
  <c r="AI106" i="4"/>
  <c r="AJ106" i="4" s="1"/>
  <c r="AI107" i="4"/>
  <c r="AJ107" i="4" s="1"/>
  <c r="AI108" i="4"/>
  <c r="AJ108" i="4" s="1"/>
  <c r="AI109" i="4"/>
  <c r="AJ109" i="4" s="1"/>
  <c r="AI110" i="4"/>
  <c r="AJ110" i="4" s="1"/>
  <c r="AI111" i="4"/>
  <c r="AJ111" i="4" s="1"/>
  <c r="AI112" i="4"/>
  <c r="AI113" i="4"/>
  <c r="AJ113" i="4" s="1"/>
  <c r="AI114" i="4"/>
  <c r="AJ114" i="4" s="1"/>
  <c r="AI67" i="4"/>
  <c r="AI4" i="4"/>
  <c r="AI5" i="4"/>
  <c r="AI6" i="4"/>
  <c r="AI7" i="4"/>
  <c r="AI8" i="4"/>
  <c r="AI9" i="4"/>
  <c r="AI10" i="4"/>
  <c r="AI11" i="4"/>
  <c r="AI12" i="4"/>
  <c r="AI13" i="4"/>
  <c r="AI14" i="4"/>
  <c r="AI15" i="4"/>
  <c r="AI16" i="4"/>
  <c r="AI17" i="4"/>
  <c r="AI18" i="4"/>
  <c r="AI19" i="4"/>
  <c r="AI20" i="4"/>
  <c r="AI21" i="4"/>
  <c r="AI22" i="4"/>
  <c r="AI23" i="4"/>
  <c r="AI24" i="4"/>
  <c r="AI25" i="4"/>
  <c r="AI26" i="4"/>
  <c r="AI27" i="4"/>
  <c r="AI28" i="4"/>
  <c r="AI29" i="4"/>
  <c r="AI30" i="4"/>
  <c r="AI31" i="4"/>
  <c r="AI32" i="4"/>
  <c r="AI33" i="4"/>
  <c r="AI34" i="4"/>
  <c r="AI35" i="4"/>
  <c r="AI36" i="4"/>
  <c r="AI37" i="4"/>
  <c r="AI38" i="4"/>
  <c r="AI39" i="4"/>
  <c r="AI40" i="4"/>
  <c r="AI41" i="4"/>
  <c r="AI42" i="4"/>
  <c r="AI43" i="4"/>
  <c r="AI44" i="4"/>
  <c r="AI46" i="4"/>
  <c r="AI50" i="4"/>
  <c r="AI53" i="4"/>
  <c r="AI57" i="4"/>
  <c r="AI59" i="4"/>
  <c r="AI60" i="4"/>
  <c r="AI62" i="4"/>
  <c r="AI64" i="4"/>
  <c r="AI66" i="4"/>
  <c r="AI3" i="4"/>
  <c r="T115" i="4"/>
  <c r="AB115" i="4"/>
  <c r="AD115" i="4"/>
  <c r="AC115" i="4"/>
  <c r="AJ112" i="4" l="1"/>
  <c r="AI122" i="4"/>
  <c r="AJ67" i="4"/>
  <c r="AI118" i="4"/>
  <c r="AI121" i="4"/>
  <c r="AI117" i="4"/>
  <c r="AJ96" i="4"/>
  <c r="AJ119" i="4" s="1"/>
  <c r="AI119" i="4"/>
  <c r="AJ104" i="4"/>
  <c r="AI120" i="4"/>
  <c r="AG115" i="4"/>
  <c r="S115" i="4"/>
  <c r="AA115" i="4"/>
  <c r="E25" i="4"/>
  <c r="E24" i="4"/>
  <c r="M115" i="4"/>
  <c r="L115" i="4"/>
  <c r="K115" i="4"/>
  <c r="V115" i="4"/>
  <c r="G115" i="4"/>
  <c r="AE115" i="4"/>
  <c r="X115" i="4"/>
  <c r="W115" i="4"/>
  <c r="Z115" i="4"/>
  <c r="Y115" i="4"/>
  <c r="AF115" i="4"/>
  <c r="J115" i="4"/>
  <c r="P115" i="4"/>
  <c r="F115" i="4"/>
  <c r="H115" i="4"/>
  <c r="I115" i="4"/>
  <c r="AH115" i="4"/>
  <c r="AI115" i="4"/>
  <c r="E28" i="4"/>
  <c r="E29" i="4"/>
  <c r="E30" i="4"/>
  <c r="E31" i="4"/>
  <c r="E32" i="4"/>
  <c r="E33" i="4"/>
  <c r="E34" i="4"/>
  <c r="E35" i="4"/>
  <c r="E36" i="4"/>
  <c r="E37" i="4"/>
  <c r="E38" i="4"/>
  <c r="E39" i="4"/>
  <c r="E40" i="4"/>
  <c r="E41" i="4"/>
  <c r="E42" i="4"/>
  <c r="E43" i="4"/>
  <c r="E44" i="4"/>
  <c r="E46" i="4"/>
  <c r="E50" i="4"/>
  <c r="E53" i="4"/>
  <c r="E57" i="4"/>
  <c r="E59" i="4"/>
  <c r="E60" i="4"/>
  <c r="E62" i="4"/>
  <c r="E64" i="4"/>
  <c r="E66" i="4"/>
  <c r="E27" i="4"/>
  <c r="E4" i="4"/>
  <c r="E5" i="4"/>
  <c r="E6" i="4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6" i="4"/>
  <c r="E3" i="4"/>
  <c r="AJ120" i="4" l="1"/>
  <c r="AJ122" i="4"/>
  <c r="AJ3" i="4"/>
  <c r="AJ27" i="4"/>
  <c r="AJ14" i="4"/>
  <c r="AJ60" i="4"/>
  <c r="AJ42" i="4"/>
  <c r="AJ21" i="4"/>
  <c r="AJ17" i="4"/>
  <c r="AJ13" i="4"/>
  <c r="AJ9" i="4"/>
  <c r="AJ66" i="4"/>
  <c r="AJ59" i="4"/>
  <c r="AJ46" i="4"/>
  <c r="AJ41" i="4"/>
  <c r="AJ37" i="4"/>
  <c r="AJ33" i="4"/>
  <c r="AJ29" i="4"/>
  <c r="AJ25" i="4"/>
  <c r="AJ26" i="4"/>
  <c r="AJ20" i="4"/>
  <c r="AJ16" i="4"/>
  <c r="AJ12" i="4"/>
  <c r="AJ8" i="4"/>
  <c r="AJ5" i="4"/>
  <c r="AJ64" i="4"/>
  <c r="AJ57" i="4"/>
  <c r="AJ40" i="4"/>
  <c r="AJ36" i="4"/>
  <c r="AJ18" i="4"/>
  <c r="AJ10" i="4"/>
  <c r="AJ50" i="4"/>
  <c r="AJ38" i="4"/>
  <c r="AJ34" i="4"/>
  <c r="AJ30" i="4"/>
  <c r="AJ23" i="4"/>
  <c r="AJ19" i="4"/>
  <c r="AJ15" i="4"/>
  <c r="AJ11" i="4"/>
  <c r="AJ62" i="4"/>
  <c r="AJ53" i="4"/>
  <c r="AJ43" i="4"/>
  <c r="AJ39" i="4"/>
  <c r="AJ31" i="4"/>
  <c r="AJ6" i="4"/>
  <c r="AJ7" i="4"/>
  <c r="AJ24" i="4"/>
  <c r="AJ22" i="4"/>
  <c r="AJ35" i="4"/>
  <c r="AJ32" i="4"/>
  <c r="AJ44" i="4"/>
  <c r="AJ28" i="4"/>
  <c r="AJ4" i="4"/>
  <c r="AJ121" i="4"/>
  <c r="AJ117" i="4"/>
  <c r="AJ118" i="4"/>
  <c r="AJ115" i="4"/>
  <c r="E115" i="4"/>
</calcChain>
</file>

<file path=xl/sharedStrings.xml><?xml version="1.0" encoding="utf-8"?>
<sst xmlns="http://schemas.openxmlformats.org/spreadsheetml/2006/main" count="383" uniqueCount="171">
  <si>
    <t>関係会社株式</t>
    <rPh sb="0" eb="2">
      <t>カンケイ</t>
    </rPh>
    <rPh sb="2" eb="4">
      <t>ガイシャ</t>
    </rPh>
    <rPh sb="4" eb="6">
      <t>カブシキ</t>
    </rPh>
    <phoneticPr fontId="1"/>
  </si>
  <si>
    <t>差入保証金</t>
    <rPh sb="0" eb="2">
      <t>サシイ</t>
    </rPh>
    <rPh sb="2" eb="5">
      <t>ホショウキン</t>
    </rPh>
    <phoneticPr fontId="1"/>
  </si>
  <si>
    <t>長期前払費用</t>
    <rPh sb="0" eb="2">
      <t>チョウキ</t>
    </rPh>
    <rPh sb="2" eb="4">
      <t>マエバラ</t>
    </rPh>
    <rPh sb="4" eb="6">
      <t>ヒヨウ</t>
    </rPh>
    <phoneticPr fontId="1"/>
  </si>
  <si>
    <t>計</t>
    <rPh sb="0" eb="1">
      <t>ケイ</t>
    </rPh>
    <phoneticPr fontId="1"/>
  </si>
  <si>
    <t>資産</t>
    <rPh sb="0" eb="2">
      <t>シサン</t>
    </rPh>
    <phoneticPr fontId="1"/>
  </si>
  <si>
    <t>負債</t>
    <rPh sb="0" eb="2">
      <t>フサイ</t>
    </rPh>
    <phoneticPr fontId="1"/>
  </si>
  <si>
    <t>純資産</t>
    <rPh sb="0" eb="3">
      <t>ジュンシサン</t>
    </rPh>
    <phoneticPr fontId="1"/>
  </si>
  <si>
    <t>資本金：期首</t>
    <rPh sb="0" eb="3">
      <t>シホンキン</t>
    </rPh>
    <rPh sb="4" eb="6">
      <t>キシュ</t>
    </rPh>
    <phoneticPr fontId="1"/>
  </si>
  <si>
    <t>資本金：資本剰余金への振替</t>
    <rPh sb="0" eb="3">
      <t>シホンキン</t>
    </rPh>
    <rPh sb="4" eb="6">
      <t>シホン</t>
    </rPh>
    <rPh sb="6" eb="9">
      <t>ジョウヨキン</t>
    </rPh>
    <rPh sb="11" eb="13">
      <t>フリカエ</t>
    </rPh>
    <phoneticPr fontId="1"/>
  </si>
  <si>
    <t>資本剰余金：期首</t>
    <rPh sb="0" eb="2">
      <t>シホン</t>
    </rPh>
    <rPh sb="2" eb="5">
      <t>ジョウヨキン</t>
    </rPh>
    <rPh sb="6" eb="8">
      <t>キシュ</t>
    </rPh>
    <phoneticPr fontId="1"/>
  </si>
  <si>
    <t>資本剰余金：資本金からの振替</t>
    <rPh sb="0" eb="2">
      <t>シホン</t>
    </rPh>
    <rPh sb="2" eb="5">
      <t>ジョウヨキン</t>
    </rPh>
    <rPh sb="6" eb="9">
      <t>シホンキン</t>
    </rPh>
    <rPh sb="12" eb="14">
      <t>フリカエ</t>
    </rPh>
    <phoneticPr fontId="1"/>
  </si>
  <si>
    <t>資本剰余金：自己株式の処分</t>
    <rPh sb="0" eb="2">
      <t>シホン</t>
    </rPh>
    <rPh sb="2" eb="5">
      <t>ジョウヨキン</t>
    </rPh>
    <rPh sb="6" eb="8">
      <t>ジコ</t>
    </rPh>
    <rPh sb="8" eb="10">
      <t>カブシキ</t>
    </rPh>
    <rPh sb="11" eb="13">
      <t>ショブン</t>
    </rPh>
    <phoneticPr fontId="1"/>
  </si>
  <si>
    <t>資本剰余金：自己株式消却</t>
    <rPh sb="0" eb="2">
      <t>シホン</t>
    </rPh>
    <rPh sb="2" eb="5">
      <t>ジョウヨキン</t>
    </rPh>
    <rPh sb="6" eb="8">
      <t>ジコ</t>
    </rPh>
    <rPh sb="8" eb="10">
      <t>カブシキ</t>
    </rPh>
    <rPh sb="10" eb="12">
      <t>ショウキャク</t>
    </rPh>
    <phoneticPr fontId="1"/>
  </si>
  <si>
    <t>利益剰余金：期首</t>
    <rPh sb="0" eb="2">
      <t>リエキ</t>
    </rPh>
    <rPh sb="2" eb="5">
      <t>ジョウヨキン</t>
    </rPh>
    <rPh sb="6" eb="8">
      <t>キシュ</t>
    </rPh>
    <phoneticPr fontId="1"/>
  </si>
  <si>
    <t>利益剰余金：剰余金の配当</t>
    <rPh sb="0" eb="2">
      <t>リエキ</t>
    </rPh>
    <rPh sb="2" eb="5">
      <t>ジョウヨキン</t>
    </rPh>
    <rPh sb="6" eb="9">
      <t>ジョウヨキン</t>
    </rPh>
    <rPh sb="10" eb="12">
      <t>ハイトウ</t>
    </rPh>
    <phoneticPr fontId="1"/>
  </si>
  <si>
    <t>自己株式：期首</t>
    <rPh sb="0" eb="2">
      <t>ジコ</t>
    </rPh>
    <rPh sb="2" eb="4">
      <t>カブシキ</t>
    </rPh>
    <rPh sb="5" eb="7">
      <t>キシュ</t>
    </rPh>
    <phoneticPr fontId="1"/>
  </si>
  <si>
    <t>自己株式：自己株式の取得</t>
    <rPh sb="0" eb="2">
      <t>ジコ</t>
    </rPh>
    <rPh sb="2" eb="4">
      <t>カブシキ</t>
    </rPh>
    <rPh sb="5" eb="7">
      <t>ジコ</t>
    </rPh>
    <rPh sb="7" eb="9">
      <t>カブシキ</t>
    </rPh>
    <rPh sb="10" eb="12">
      <t>シュトク</t>
    </rPh>
    <phoneticPr fontId="1"/>
  </si>
  <si>
    <t>自己株式：自己株式の処分</t>
    <rPh sb="0" eb="2">
      <t>ジコ</t>
    </rPh>
    <rPh sb="2" eb="4">
      <t>カブシキ</t>
    </rPh>
    <rPh sb="5" eb="7">
      <t>ジコ</t>
    </rPh>
    <rPh sb="7" eb="9">
      <t>カブシキ</t>
    </rPh>
    <rPh sb="10" eb="12">
      <t>ショブン</t>
    </rPh>
    <phoneticPr fontId="1"/>
  </si>
  <si>
    <t>その他有価証券評価差額金：期首</t>
    <rPh sb="2" eb="3">
      <t>タ</t>
    </rPh>
    <rPh sb="3" eb="5">
      <t>ユウカ</t>
    </rPh>
    <rPh sb="5" eb="7">
      <t>ショウケン</t>
    </rPh>
    <rPh sb="7" eb="9">
      <t>ヒョウカ</t>
    </rPh>
    <rPh sb="9" eb="11">
      <t>サガク</t>
    </rPh>
    <rPh sb="11" eb="12">
      <t>キン</t>
    </rPh>
    <phoneticPr fontId="1"/>
  </si>
  <si>
    <t>土地再評価差額金：期首</t>
    <rPh sb="0" eb="2">
      <t>トチ</t>
    </rPh>
    <rPh sb="2" eb="5">
      <t>サイヒョウカ</t>
    </rPh>
    <rPh sb="5" eb="7">
      <t>サガク</t>
    </rPh>
    <rPh sb="7" eb="8">
      <t>キン</t>
    </rPh>
    <phoneticPr fontId="1"/>
  </si>
  <si>
    <t>退職給付に係る調整累計額：期首</t>
    <rPh sb="0" eb="2">
      <t>タイショク</t>
    </rPh>
    <rPh sb="2" eb="4">
      <t>キュウフ</t>
    </rPh>
    <rPh sb="5" eb="6">
      <t>カカ</t>
    </rPh>
    <rPh sb="7" eb="9">
      <t>チョウセイ</t>
    </rPh>
    <rPh sb="9" eb="12">
      <t>ルイケイガク</t>
    </rPh>
    <phoneticPr fontId="1"/>
  </si>
  <si>
    <t>新株予約権：期首</t>
    <rPh sb="0" eb="2">
      <t>シンカブ</t>
    </rPh>
    <rPh sb="2" eb="4">
      <t>ヨヤク</t>
    </rPh>
    <rPh sb="4" eb="5">
      <t>ケン</t>
    </rPh>
    <phoneticPr fontId="1"/>
  </si>
  <si>
    <t>その他有価証券評価差額金：当期変動</t>
    <rPh sb="2" eb="3">
      <t>タ</t>
    </rPh>
    <rPh sb="3" eb="5">
      <t>ユウカ</t>
    </rPh>
    <rPh sb="5" eb="7">
      <t>ショウケン</t>
    </rPh>
    <rPh sb="7" eb="9">
      <t>ヒョウカ</t>
    </rPh>
    <rPh sb="9" eb="11">
      <t>サガク</t>
    </rPh>
    <rPh sb="11" eb="12">
      <t>キン</t>
    </rPh>
    <rPh sb="13" eb="15">
      <t>トウキ</t>
    </rPh>
    <rPh sb="15" eb="17">
      <t>ヘンドウ</t>
    </rPh>
    <phoneticPr fontId="1"/>
  </si>
  <si>
    <t>退職給付に係る調整累計額：当期変動</t>
    <rPh sb="0" eb="2">
      <t>タイショク</t>
    </rPh>
    <rPh sb="2" eb="4">
      <t>キュウフ</t>
    </rPh>
    <rPh sb="5" eb="6">
      <t>カカ</t>
    </rPh>
    <rPh sb="7" eb="9">
      <t>チョウセイ</t>
    </rPh>
    <rPh sb="9" eb="12">
      <t>ルイケイガク</t>
    </rPh>
    <phoneticPr fontId="1"/>
  </si>
  <si>
    <t>為替換算調整勘定：期首</t>
    <rPh sb="0" eb="2">
      <t>カワセ</t>
    </rPh>
    <rPh sb="2" eb="4">
      <t>カンサン</t>
    </rPh>
    <rPh sb="4" eb="6">
      <t>チョウセイ</t>
    </rPh>
    <rPh sb="6" eb="8">
      <t>カンジョウ</t>
    </rPh>
    <phoneticPr fontId="1"/>
  </si>
  <si>
    <t>非支配株主持分：期首</t>
    <phoneticPr fontId="1"/>
  </si>
  <si>
    <t>非支配株主持分：当期変動</t>
    <phoneticPr fontId="1"/>
  </si>
  <si>
    <t>為替換算調整勘定：当期変動</t>
    <rPh sb="0" eb="2">
      <t>カワセ</t>
    </rPh>
    <rPh sb="2" eb="4">
      <t>カンサン</t>
    </rPh>
    <rPh sb="4" eb="6">
      <t>チョウセイ</t>
    </rPh>
    <rPh sb="6" eb="8">
      <t>カンジョウ</t>
    </rPh>
    <phoneticPr fontId="1"/>
  </si>
  <si>
    <t>現金及び預金</t>
  </si>
  <si>
    <t>受取手形及び売掛金</t>
  </si>
  <si>
    <t>有価証券</t>
  </si>
  <si>
    <t>たな卸資産</t>
  </si>
  <si>
    <t>繰延税金資産</t>
  </si>
  <si>
    <t>その他</t>
  </si>
  <si>
    <t>貸倒引当金</t>
  </si>
  <si>
    <t>建物及び構築物</t>
  </si>
  <si>
    <t>減価償却累計額</t>
  </si>
  <si>
    <t>機械装置及び運搬具</t>
  </si>
  <si>
    <t>土地</t>
  </si>
  <si>
    <t>リース資産</t>
  </si>
  <si>
    <t>のれん</t>
  </si>
  <si>
    <t>投資有価証券</t>
  </si>
  <si>
    <t>長期貸付金</t>
  </si>
  <si>
    <t>支払手形及び買掛金</t>
  </si>
  <si>
    <t>短期借入金</t>
  </si>
  <si>
    <t>1年内返済予定長期借入金</t>
  </si>
  <si>
    <t>1年内償還予定社債</t>
  </si>
  <si>
    <t>リース債務</t>
  </si>
  <si>
    <t>未払法人税等</t>
  </si>
  <si>
    <t>賞与引当金</t>
  </si>
  <si>
    <t>役員賞与引当金</t>
  </si>
  <si>
    <t>社債</t>
  </si>
  <si>
    <t>長期借入金</t>
  </si>
  <si>
    <t>再評価に係る繰延税金負債</t>
  </si>
  <si>
    <t>役員退職慰労引当金</t>
  </si>
  <si>
    <t>退職給付に係る負債</t>
  </si>
  <si>
    <t>資産除去債務</t>
  </si>
  <si>
    <t>預り保証金</t>
  </si>
  <si>
    <t>現金及び現金同等物に係る換算差額</t>
    <rPh sb="0" eb="2">
      <t>ゲンキン</t>
    </rPh>
    <rPh sb="2" eb="3">
      <t>オヨ</t>
    </rPh>
    <rPh sb="4" eb="6">
      <t>ゲンキン</t>
    </rPh>
    <rPh sb="6" eb="8">
      <t>ドウトウ</t>
    </rPh>
    <rPh sb="8" eb="9">
      <t>ブツ</t>
    </rPh>
    <rPh sb="10" eb="11">
      <t>カカ</t>
    </rPh>
    <rPh sb="12" eb="14">
      <t>カンサン</t>
    </rPh>
    <rPh sb="14" eb="16">
      <t>サガク</t>
    </rPh>
    <phoneticPr fontId="1"/>
  </si>
  <si>
    <t>ＣＦ仕訳合計</t>
    <rPh sb="2" eb="4">
      <t>シワケ</t>
    </rPh>
    <rPh sb="4" eb="6">
      <t>ゴウケイ</t>
    </rPh>
    <phoneticPr fontId="1"/>
  </si>
  <si>
    <t>営業活動によるキャッシュ・フロー</t>
    <rPh sb="0" eb="2">
      <t>エイギョウ</t>
    </rPh>
    <rPh sb="2" eb="4">
      <t>カツドウ</t>
    </rPh>
    <phoneticPr fontId="1"/>
  </si>
  <si>
    <t>営業活動によるキャッシュ・フロー（小計より上）</t>
    <rPh sb="0" eb="2">
      <t>エイギョウ</t>
    </rPh>
    <rPh sb="2" eb="4">
      <t>カツドウ</t>
    </rPh>
    <rPh sb="17" eb="19">
      <t>ショウケイ</t>
    </rPh>
    <rPh sb="21" eb="22">
      <t>ウエ</t>
    </rPh>
    <phoneticPr fontId="1"/>
  </si>
  <si>
    <t>財務活動によるキャッシュ・フロー</t>
    <rPh sb="0" eb="2">
      <t>ザイム</t>
    </rPh>
    <rPh sb="2" eb="4">
      <t>カツドウ</t>
    </rPh>
    <phoneticPr fontId="1"/>
  </si>
  <si>
    <t>現金及び現金同等物の増減額</t>
    <rPh sb="0" eb="2">
      <t>ゲンキン</t>
    </rPh>
    <rPh sb="2" eb="3">
      <t>オヨ</t>
    </rPh>
    <rPh sb="4" eb="6">
      <t>ゲンキン</t>
    </rPh>
    <rPh sb="6" eb="8">
      <t>ドウトウ</t>
    </rPh>
    <rPh sb="8" eb="9">
      <t>ブツ</t>
    </rPh>
    <rPh sb="10" eb="13">
      <t>ゾウゲンガク</t>
    </rPh>
    <phoneticPr fontId="1"/>
  </si>
  <si>
    <t>利益剰余金：親会社株主に帰属する当期純利益</t>
    <phoneticPr fontId="1"/>
  </si>
  <si>
    <t>営業活動によるキャッシュ・フロー（小計より上）</t>
    <phoneticPr fontId="1"/>
  </si>
  <si>
    <t>投資活動によるキャッシュ・フロー</t>
    <rPh sb="0" eb="2">
      <t>トウシ</t>
    </rPh>
    <rPh sb="2" eb="4">
      <t>カツドウ</t>
    </rPh>
    <phoneticPr fontId="1"/>
  </si>
  <si>
    <t>投資活動によるキャッシュ・フロー</t>
    <phoneticPr fontId="1"/>
  </si>
  <si>
    <t>財務活動によるキャッシュ・フロー</t>
    <phoneticPr fontId="1"/>
  </si>
  <si>
    <t>現金及び現金同等物の期首残高</t>
    <rPh sb="0" eb="2">
      <t>ゲンキン</t>
    </rPh>
    <rPh sb="2" eb="3">
      <t>オヨ</t>
    </rPh>
    <rPh sb="4" eb="6">
      <t>ゲンキン</t>
    </rPh>
    <rPh sb="6" eb="8">
      <t>ドウトウ</t>
    </rPh>
    <rPh sb="8" eb="9">
      <t>ブツ</t>
    </rPh>
    <rPh sb="10" eb="12">
      <t>キシュ</t>
    </rPh>
    <rPh sb="12" eb="14">
      <t>ザンダカ</t>
    </rPh>
    <phoneticPr fontId="1"/>
  </si>
  <si>
    <t>現金及び現金同等物の期末残高</t>
    <rPh sb="0" eb="2">
      <t>ゲンキン</t>
    </rPh>
    <rPh sb="2" eb="3">
      <t>オヨ</t>
    </rPh>
    <rPh sb="4" eb="6">
      <t>ゲンキン</t>
    </rPh>
    <rPh sb="6" eb="8">
      <t>ドウトウ</t>
    </rPh>
    <rPh sb="8" eb="9">
      <t>ブツ</t>
    </rPh>
    <rPh sb="10" eb="12">
      <t>キマツ</t>
    </rPh>
    <rPh sb="12" eb="14">
      <t>ザンダカ</t>
    </rPh>
    <phoneticPr fontId="1"/>
  </si>
  <si>
    <t>利息の支払額</t>
  </si>
  <si>
    <t>前連結会計年度</t>
    <rPh sb="0" eb="1">
      <t>ゼン</t>
    </rPh>
    <rPh sb="1" eb="3">
      <t>レンケツ</t>
    </rPh>
    <rPh sb="3" eb="5">
      <t>カイケイ</t>
    </rPh>
    <rPh sb="5" eb="7">
      <t>ネンド</t>
    </rPh>
    <phoneticPr fontId="1"/>
  </si>
  <si>
    <t>当連結会計年度</t>
    <rPh sb="0" eb="1">
      <t>トウ</t>
    </rPh>
    <rPh sb="1" eb="3">
      <t>レンケツ</t>
    </rPh>
    <rPh sb="3" eb="5">
      <t>カイケイ</t>
    </rPh>
    <rPh sb="5" eb="7">
      <t>ネンド</t>
    </rPh>
    <phoneticPr fontId="1"/>
  </si>
  <si>
    <t>①税金等調整前当期純利益（利益剰余金）の振替</t>
    <phoneticPr fontId="1"/>
  </si>
  <si>
    <t>②営業活動に係る資産及び負債の差額増減の振替</t>
    <phoneticPr fontId="1"/>
  </si>
  <si>
    <t>③営業活動によるキャッシュ・フローの小計欄以降の区分に含まれる損益項目の振替</t>
    <phoneticPr fontId="1"/>
  </si>
  <si>
    <t>④投資活動によるキャッシュ・フローの区分に含まれる勘定科目の差額増減の振替</t>
    <phoneticPr fontId="1"/>
  </si>
  <si>
    <t>⑤財務活動によるキャッシュ・フローの区分に含まれる勘定科目の差額増減の振替</t>
    <phoneticPr fontId="1"/>
  </si>
  <si>
    <t>⑥為替換算調整勘定の振替</t>
    <phoneticPr fontId="1"/>
  </si>
  <si>
    <t>⑦その他の科目の振替</t>
    <phoneticPr fontId="1"/>
  </si>
  <si>
    <t>⑧現金及び現金同等物の期首残高の振替</t>
    <phoneticPr fontId="1"/>
  </si>
  <si>
    <t>連結修正後金額</t>
    <rPh sb="0" eb="2">
      <t>レンケツ</t>
    </rPh>
    <rPh sb="2" eb="4">
      <t>シュウセイ</t>
    </rPh>
    <rPh sb="4" eb="5">
      <t>ゴ</t>
    </rPh>
    <rPh sb="5" eb="7">
      <t>キンガク</t>
    </rPh>
    <phoneticPr fontId="1"/>
  </si>
  <si>
    <t>1)のれんの償却</t>
    <rPh sb="6" eb="8">
      <t>ショウキャク</t>
    </rPh>
    <phoneticPr fontId="1"/>
  </si>
  <si>
    <t>2)引当金の増減</t>
    <rPh sb="2" eb="4">
      <t>ヒキアテ</t>
    </rPh>
    <rPh sb="4" eb="5">
      <t>キン</t>
    </rPh>
    <rPh sb="6" eb="8">
      <t>ゾウゲン</t>
    </rPh>
    <phoneticPr fontId="1"/>
  </si>
  <si>
    <t>3)退職給付に係る負債</t>
    <rPh sb="2" eb="4">
      <t>タイショク</t>
    </rPh>
    <rPh sb="4" eb="6">
      <t>キュウフ</t>
    </rPh>
    <rPh sb="7" eb="8">
      <t>カカ</t>
    </rPh>
    <rPh sb="9" eb="11">
      <t>フサイ</t>
    </rPh>
    <phoneticPr fontId="1"/>
  </si>
  <si>
    <t>4)営業債権債務及びたな卸資産の増減</t>
    <rPh sb="2" eb="4">
      <t>エイギョウ</t>
    </rPh>
    <rPh sb="4" eb="6">
      <t>サイケン</t>
    </rPh>
    <rPh sb="6" eb="8">
      <t>サイム</t>
    </rPh>
    <rPh sb="8" eb="9">
      <t>オヨ</t>
    </rPh>
    <rPh sb="12" eb="13">
      <t>オロシ</t>
    </rPh>
    <rPh sb="13" eb="15">
      <t>シサン</t>
    </rPh>
    <rPh sb="16" eb="18">
      <t>ゾウゲン</t>
    </rPh>
    <phoneticPr fontId="1"/>
  </si>
  <si>
    <t>1)利息及び配当金の受取額（持分法を除く）</t>
    <rPh sb="2" eb="4">
      <t>リソク</t>
    </rPh>
    <rPh sb="4" eb="5">
      <t>オヨ</t>
    </rPh>
    <rPh sb="6" eb="9">
      <t>ハイトウキン</t>
    </rPh>
    <rPh sb="10" eb="12">
      <t>ウケトリ</t>
    </rPh>
    <rPh sb="12" eb="13">
      <t>ガク</t>
    </rPh>
    <rPh sb="14" eb="16">
      <t>モチブン</t>
    </rPh>
    <rPh sb="16" eb="17">
      <t>ホウ</t>
    </rPh>
    <rPh sb="18" eb="19">
      <t>ノゾ</t>
    </rPh>
    <phoneticPr fontId="1"/>
  </si>
  <si>
    <t>2)利息の支払額</t>
    <rPh sb="2" eb="4">
      <t>リソク</t>
    </rPh>
    <rPh sb="5" eb="7">
      <t>シハライ</t>
    </rPh>
    <rPh sb="7" eb="8">
      <t>ガク</t>
    </rPh>
    <phoneticPr fontId="1"/>
  </si>
  <si>
    <t>3)持分法に関する仕訳</t>
    <rPh sb="2" eb="4">
      <t>モチブン</t>
    </rPh>
    <rPh sb="4" eb="5">
      <t>ホウ</t>
    </rPh>
    <rPh sb="6" eb="7">
      <t>カン</t>
    </rPh>
    <rPh sb="9" eb="11">
      <t>シワケ</t>
    </rPh>
    <phoneticPr fontId="1"/>
  </si>
  <si>
    <t>1)有形・無形固定資産の取得</t>
    <rPh sb="2" eb="4">
      <t>ユウケイ</t>
    </rPh>
    <rPh sb="5" eb="7">
      <t>ムケイ</t>
    </rPh>
    <rPh sb="7" eb="9">
      <t>コテイ</t>
    </rPh>
    <rPh sb="9" eb="11">
      <t>シサン</t>
    </rPh>
    <rPh sb="12" eb="14">
      <t>シュトク</t>
    </rPh>
    <phoneticPr fontId="1"/>
  </si>
  <si>
    <t>2)有形・無形固定資産の売却等</t>
    <rPh sb="2" eb="4">
      <t>ユウケイ</t>
    </rPh>
    <rPh sb="5" eb="7">
      <t>ムケイ</t>
    </rPh>
    <rPh sb="7" eb="9">
      <t>コテイ</t>
    </rPh>
    <rPh sb="9" eb="11">
      <t>シサン</t>
    </rPh>
    <rPh sb="12" eb="14">
      <t>バイキャク</t>
    </rPh>
    <rPh sb="14" eb="15">
      <t>トウ</t>
    </rPh>
    <phoneticPr fontId="1"/>
  </si>
  <si>
    <t>3)有形・無形固定資産の償却</t>
    <rPh sb="2" eb="4">
      <t>ユウケイ</t>
    </rPh>
    <rPh sb="5" eb="7">
      <t>ムケイ</t>
    </rPh>
    <rPh sb="7" eb="9">
      <t>コテイ</t>
    </rPh>
    <rPh sb="9" eb="11">
      <t>シサン</t>
    </rPh>
    <rPh sb="12" eb="14">
      <t>ショウキャク</t>
    </rPh>
    <phoneticPr fontId="1"/>
  </si>
  <si>
    <t>4)リース契約</t>
    <rPh sb="5" eb="7">
      <t>ケイヤク</t>
    </rPh>
    <phoneticPr fontId="1"/>
  </si>
  <si>
    <t>5)投資有価証券の取得</t>
    <rPh sb="2" eb="4">
      <t>トウシ</t>
    </rPh>
    <rPh sb="4" eb="6">
      <t>ユウカ</t>
    </rPh>
    <rPh sb="6" eb="8">
      <t>ショウケン</t>
    </rPh>
    <rPh sb="9" eb="11">
      <t>シュトク</t>
    </rPh>
    <phoneticPr fontId="1"/>
  </si>
  <si>
    <t>6)投資有価証券の売却等</t>
    <rPh sb="2" eb="4">
      <t>トウシ</t>
    </rPh>
    <rPh sb="4" eb="6">
      <t>ユウカ</t>
    </rPh>
    <rPh sb="6" eb="8">
      <t>ショウケン</t>
    </rPh>
    <rPh sb="9" eb="11">
      <t>バイキャク</t>
    </rPh>
    <rPh sb="11" eb="12">
      <t>トウ</t>
    </rPh>
    <phoneticPr fontId="1"/>
  </si>
  <si>
    <t>7)その他有価証券評価差額金の調整</t>
    <rPh sb="4" eb="5">
      <t>タ</t>
    </rPh>
    <rPh sb="5" eb="7">
      <t>ユウカ</t>
    </rPh>
    <rPh sb="7" eb="9">
      <t>ショウケン</t>
    </rPh>
    <rPh sb="9" eb="11">
      <t>ヒョウカ</t>
    </rPh>
    <rPh sb="11" eb="13">
      <t>サガク</t>
    </rPh>
    <rPh sb="13" eb="14">
      <t>キン</t>
    </rPh>
    <rPh sb="15" eb="17">
      <t>チョウセイ</t>
    </rPh>
    <phoneticPr fontId="1"/>
  </si>
  <si>
    <t>8)貸付金の貸付</t>
    <rPh sb="2" eb="4">
      <t>カシツケ</t>
    </rPh>
    <rPh sb="4" eb="5">
      <t>キン</t>
    </rPh>
    <rPh sb="6" eb="8">
      <t>カシツケ</t>
    </rPh>
    <phoneticPr fontId="1"/>
  </si>
  <si>
    <t>9)貸付金の回収</t>
    <rPh sb="2" eb="4">
      <t>カシツケ</t>
    </rPh>
    <rPh sb="4" eb="5">
      <t>キン</t>
    </rPh>
    <rPh sb="6" eb="8">
      <t>カイシュウ</t>
    </rPh>
    <phoneticPr fontId="1"/>
  </si>
  <si>
    <t>1)短期借入金</t>
    <rPh sb="2" eb="4">
      <t>タンキ</t>
    </rPh>
    <rPh sb="4" eb="6">
      <t>カリイレ</t>
    </rPh>
    <rPh sb="6" eb="7">
      <t>キン</t>
    </rPh>
    <phoneticPr fontId="1"/>
  </si>
  <si>
    <t>2)長期借入金</t>
    <rPh sb="2" eb="4">
      <t>チョウキ</t>
    </rPh>
    <rPh sb="4" eb="6">
      <t>カリイレ</t>
    </rPh>
    <rPh sb="6" eb="7">
      <t>キン</t>
    </rPh>
    <phoneticPr fontId="1"/>
  </si>
  <si>
    <t>3)社債の発行</t>
    <rPh sb="2" eb="4">
      <t>シャサイ</t>
    </rPh>
    <rPh sb="5" eb="7">
      <t>ハッコウ</t>
    </rPh>
    <phoneticPr fontId="1"/>
  </si>
  <si>
    <t>4)社債の償還他</t>
    <rPh sb="2" eb="4">
      <t>シャサイ</t>
    </rPh>
    <rPh sb="5" eb="7">
      <t>ショウカン</t>
    </rPh>
    <rPh sb="7" eb="8">
      <t>タ</t>
    </rPh>
    <phoneticPr fontId="1"/>
  </si>
  <si>
    <t>5)配当金</t>
    <rPh sb="2" eb="5">
      <t>ハイトウキン</t>
    </rPh>
    <phoneticPr fontId="1"/>
  </si>
  <si>
    <t>6)自己株式の取得</t>
    <rPh sb="2" eb="4">
      <t>ジコ</t>
    </rPh>
    <rPh sb="4" eb="6">
      <t>カブシキ</t>
    </rPh>
    <rPh sb="7" eb="9">
      <t>シュトク</t>
    </rPh>
    <phoneticPr fontId="1"/>
  </si>
  <si>
    <t>7)自己株式の処分</t>
    <rPh sb="2" eb="4">
      <t>ジコ</t>
    </rPh>
    <rPh sb="4" eb="6">
      <t>カブシキ</t>
    </rPh>
    <rPh sb="7" eb="9">
      <t>ショブン</t>
    </rPh>
    <phoneticPr fontId="1"/>
  </si>
  <si>
    <t>8)自己株式の消却</t>
    <rPh sb="2" eb="4">
      <t>ジコ</t>
    </rPh>
    <rPh sb="4" eb="6">
      <t>カブシキ</t>
    </rPh>
    <rPh sb="7" eb="9">
      <t>ショウキャク</t>
    </rPh>
    <phoneticPr fontId="1"/>
  </si>
  <si>
    <t>1)単体レベル</t>
    <rPh sb="2" eb="4">
      <t>タンタイ</t>
    </rPh>
    <phoneticPr fontId="1"/>
  </si>
  <si>
    <t>2)連結調整レベル</t>
    <rPh sb="2" eb="4">
      <t>レンケツ</t>
    </rPh>
    <rPh sb="4" eb="6">
      <t>チョウセイ</t>
    </rPh>
    <phoneticPr fontId="1"/>
  </si>
  <si>
    <t>同上（小計より下）</t>
    <rPh sb="0" eb="2">
      <t>ドウジョウ</t>
    </rPh>
    <rPh sb="7" eb="8">
      <t>シタ</t>
    </rPh>
    <phoneticPr fontId="1"/>
  </si>
  <si>
    <t>税金等調整前当期純利益</t>
  </si>
  <si>
    <t>減価償却費</t>
  </si>
  <si>
    <t>のれん償却額</t>
  </si>
  <si>
    <t>貸倒引当金の増減額</t>
  </si>
  <si>
    <t>賞与引当金の増減額</t>
  </si>
  <si>
    <t>役員賞与引当金の増減額</t>
  </si>
  <si>
    <t>役員退職慰労引当金の増減額</t>
  </si>
  <si>
    <t>退職給付に係る負債の増減額</t>
  </si>
  <si>
    <t>受取利息及び受取配当金</t>
  </si>
  <si>
    <t>支払利息</t>
  </si>
  <si>
    <t>持分法による投資利益</t>
  </si>
  <si>
    <t>固定資産売却益</t>
  </si>
  <si>
    <t>投資有価証券売却益</t>
  </si>
  <si>
    <t>固定資産除却損</t>
  </si>
  <si>
    <t>固定資産売却損</t>
  </si>
  <si>
    <t>減損損失</t>
  </si>
  <si>
    <t>投資有価証券評価損</t>
  </si>
  <si>
    <t>売上債権の増減額</t>
  </si>
  <si>
    <t>たな卸資産の増減額</t>
  </si>
  <si>
    <t>仕入債務の増減額</t>
  </si>
  <si>
    <t>差入保証金の増減額</t>
  </si>
  <si>
    <t>預り保証金の増減額</t>
  </si>
  <si>
    <t>長期前払費用の増減額</t>
  </si>
  <si>
    <t>その他の流動資産の増減額</t>
  </si>
  <si>
    <t>その他の流動負債の増減額</t>
  </si>
  <si>
    <t>利息及び配当金の受取額</t>
  </si>
  <si>
    <t>法人税等の支払額</t>
  </si>
  <si>
    <t>有形固定資産の取得による支出</t>
  </si>
  <si>
    <t>有形固定資産の売却による収入</t>
  </si>
  <si>
    <t>無形固定資産の取得による支出</t>
  </si>
  <si>
    <t>投資有価証券の取得による支出</t>
  </si>
  <si>
    <t>投資有価証券の売却による収入</t>
  </si>
  <si>
    <t>貸付による支出</t>
  </si>
  <si>
    <t>貸付金の回収による収入</t>
  </si>
  <si>
    <t>短期借入金の増減額</t>
  </si>
  <si>
    <t>長期借入による収入</t>
  </si>
  <si>
    <t>社債の発行による収入</t>
  </si>
  <si>
    <t>社債の償還による支出</t>
  </si>
  <si>
    <t>ファイナンス・リース債務の返済による支出</t>
  </si>
  <si>
    <t>配当金の支払額</t>
  </si>
  <si>
    <t>非支配株主への配当金の支払額</t>
  </si>
  <si>
    <t>自己株式の取得による支出</t>
  </si>
  <si>
    <t>自己株式の売却による収入</t>
  </si>
  <si>
    <t>増減差額
（借：マイナス
　貸：プラス）</t>
    <rPh sb="0" eb="2">
      <t>ゾウゲン</t>
    </rPh>
    <rPh sb="2" eb="4">
      <t>サガク</t>
    </rPh>
    <rPh sb="6" eb="7">
      <t>シャク</t>
    </rPh>
    <rPh sb="14" eb="15">
      <t>カシ</t>
    </rPh>
    <phoneticPr fontId="1"/>
  </si>
  <si>
    <t>自己株式：自己株式の消却</t>
    <rPh sb="0" eb="2">
      <t>ジコ</t>
    </rPh>
    <rPh sb="2" eb="4">
      <t>カブシキ</t>
    </rPh>
    <phoneticPr fontId="1"/>
  </si>
  <si>
    <t>のれんの償却</t>
    <rPh sb="4" eb="6">
      <t>ショウキャク</t>
    </rPh>
    <phoneticPr fontId="1"/>
  </si>
  <si>
    <t>引当金の増減</t>
    <rPh sb="0" eb="2">
      <t>ヒキアテ</t>
    </rPh>
    <rPh sb="2" eb="3">
      <t>キン</t>
    </rPh>
    <rPh sb="4" eb="6">
      <t>ゾウゲン</t>
    </rPh>
    <phoneticPr fontId="1"/>
  </si>
  <si>
    <t>退職給付に係る負債</t>
    <rPh sb="0" eb="2">
      <t>タイショク</t>
    </rPh>
    <rPh sb="2" eb="4">
      <t>キュウフ</t>
    </rPh>
    <rPh sb="5" eb="6">
      <t>カカ</t>
    </rPh>
    <rPh sb="7" eb="9">
      <t>フサイ</t>
    </rPh>
    <phoneticPr fontId="1"/>
  </si>
  <si>
    <t>営業債権債務及びたな卸資産の増減</t>
    <rPh sb="0" eb="2">
      <t>エイギョウ</t>
    </rPh>
    <rPh sb="2" eb="4">
      <t>サイケン</t>
    </rPh>
    <rPh sb="4" eb="6">
      <t>サイム</t>
    </rPh>
    <rPh sb="6" eb="7">
      <t>オヨ</t>
    </rPh>
    <rPh sb="10" eb="11">
      <t>オロシ</t>
    </rPh>
    <rPh sb="11" eb="13">
      <t>シサン</t>
    </rPh>
    <rPh sb="14" eb="16">
      <t>ゾウゲン</t>
    </rPh>
    <phoneticPr fontId="1"/>
  </si>
  <si>
    <t>利息及び配当金の受取額（持分法を除く）</t>
    <rPh sb="0" eb="2">
      <t>リソク</t>
    </rPh>
    <rPh sb="2" eb="3">
      <t>オヨ</t>
    </rPh>
    <rPh sb="4" eb="7">
      <t>ハイトウキン</t>
    </rPh>
    <rPh sb="8" eb="10">
      <t>ウケトリ</t>
    </rPh>
    <rPh sb="10" eb="11">
      <t>ガク</t>
    </rPh>
    <rPh sb="12" eb="14">
      <t>モチブン</t>
    </rPh>
    <rPh sb="14" eb="15">
      <t>ホウ</t>
    </rPh>
    <rPh sb="16" eb="17">
      <t>ノゾ</t>
    </rPh>
    <phoneticPr fontId="1"/>
  </si>
  <si>
    <t>利息の支払額</t>
    <rPh sb="0" eb="2">
      <t>リソク</t>
    </rPh>
    <rPh sb="3" eb="5">
      <t>シハライ</t>
    </rPh>
    <rPh sb="5" eb="6">
      <t>ガク</t>
    </rPh>
    <phoneticPr fontId="1"/>
  </si>
  <si>
    <t>持分法に関する仕訳</t>
    <rPh sb="0" eb="2">
      <t>モチブン</t>
    </rPh>
    <rPh sb="2" eb="3">
      <t>ホウ</t>
    </rPh>
    <rPh sb="4" eb="5">
      <t>カン</t>
    </rPh>
    <rPh sb="7" eb="9">
      <t>シワケ</t>
    </rPh>
    <phoneticPr fontId="1"/>
  </si>
  <si>
    <t>有形・無形固定資産（取得・売却等・償却（のれんを除く））</t>
    <rPh sb="0" eb="2">
      <t>ユウケイ</t>
    </rPh>
    <rPh sb="3" eb="5">
      <t>ムケイ</t>
    </rPh>
    <rPh sb="5" eb="7">
      <t>コテイ</t>
    </rPh>
    <rPh sb="7" eb="9">
      <t>シサン</t>
    </rPh>
    <rPh sb="10" eb="12">
      <t>シュトク</t>
    </rPh>
    <rPh sb="13" eb="15">
      <t>バイキャク</t>
    </rPh>
    <rPh sb="15" eb="16">
      <t>トウ</t>
    </rPh>
    <rPh sb="17" eb="19">
      <t>ショウキャク</t>
    </rPh>
    <rPh sb="24" eb="25">
      <t>ノゾ</t>
    </rPh>
    <phoneticPr fontId="1"/>
  </si>
  <si>
    <t>リース契約</t>
    <rPh sb="3" eb="5">
      <t>ケイヤク</t>
    </rPh>
    <phoneticPr fontId="1"/>
  </si>
  <si>
    <t>投資有価証券（取得・売却等・評価差額）</t>
    <rPh sb="0" eb="2">
      <t>トウシ</t>
    </rPh>
    <rPh sb="2" eb="4">
      <t>ユウカ</t>
    </rPh>
    <rPh sb="4" eb="6">
      <t>ショウケン</t>
    </rPh>
    <rPh sb="7" eb="9">
      <t>シュトク</t>
    </rPh>
    <rPh sb="10" eb="12">
      <t>バイキャク</t>
    </rPh>
    <rPh sb="12" eb="13">
      <t>トウ</t>
    </rPh>
    <rPh sb="14" eb="16">
      <t>ヒョウカ</t>
    </rPh>
    <rPh sb="16" eb="18">
      <t>サガク</t>
    </rPh>
    <phoneticPr fontId="1"/>
  </si>
  <si>
    <t>貸付金（貸付・回収）</t>
    <rPh sb="0" eb="2">
      <t>カシツケ</t>
    </rPh>
    <rPh sb="2" eb="3">
      <t>キン</t>
    </rPh>
    <rPh sb="4" eb="6">
      <t>カシツケ</t>
    </rPh>
    <rPh sb="7" eb="9">
      <t>カイシュウ</t>
    </rPh>
    <phoneticPr fontId="1"/>
  </si>
  <si>
    <t>短期借入金</t>
    <rPh sb="0" eb="2">
      <t>タンキ</t>
    </rPh>
    <rPh sb="2" eb="4">
      <t>カリイレ</t>
    </rPh>
    <rPh sb="4" eb="5">
      <t>キン</t>
    </rPh>
    <phoneticPr fontId="1"/>
  </si>
  <si>
    <t>長期借入金</t>
    <rPh sb="0" eb="2">
      <t>チョウキ</t>
    </rPh>
    <rPh sb="2" eb="4">
      <t>カリイレ</t>
    </rPh>
    <rPh sb="4" eb="5">
      <t>キン</t>
    </rPh>
    <phoneticPr fontId="1"/>
  </si>
  <si>
    <t>社債（発行・償還他）</t>
    <rPh sb="0" eb="2">
      <t>シャサイ</t>
    </rPh>
    <rPh sb="3" eb="5">
      <t>ハッコウ</t>
    </rPh>
    <rPh sb="6" eb="8">
      <t>ショウカン</t>
    </rPh>
    <rPh sb="8" eb="9">
      <t>タ</t>
    </rPh>
    <phoneticPr fontId="1"/>
  </si>
  <si>
    <t>配当金（３ｃｃ・子会社）</t>
    <rPh sb="0" eb="3">
      <t>ハイトウキン</t>
    </rPh>
    <rPh sb="8" eb="11">
      <t>コガイシャ</t>
    </rPh>
    <phoneticPr fontId="1"/>
  </si>
  <si>
    <t>自己株式（取得・処分・消却）</t>
    <rPh sb="0" eb="2">
      <t>ジコ</t>
    </rPh>
    <rPh sb="2" eb="4">
      <t>カブシキ</t>
    </rPh>
    <rPh sb="5" eb="7">
      <t>シュトク</t>
    </rPh>
    <rPh sb="8" eb="10">
      <t>ショブン</t>
    </rPh>
    <rPh sb="11" eb="13">
      <t>ショウキャク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</si>
</sst>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name val="ＭＳ ゴシック"/>
      <family val="3"/>
      <charset val="128"/>
    </font>
    <font>
      <sz val="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3" fontId="0" fillId="0" borderId="0" xfId="0" applyNumberFormat="1" applyFill="1">
      <alignment vertical="center"/>
    </xf>
    <xf numFmtId="3" fontId="0" fillId="0" borderId="5" xfId="0" applyNumberFormat="1" applyFill="1" applyBorder="1">
      <alignment vertical="center"/>
    </xf>
    <xf numFmtId="3" fontId="0" fillId="0" borderId="5" xfId="0" applyNumberFormat="1" applyFill="1" applyBorder="1" applyAlignment="1">
      <alignment vertical="top" wrapText="1"/>
    </xf>
    <xf numFmtId="3" fontId="0" fillId="0" borderId="1" xfId="0" applyNumberFormat="1" applyFill="1" applyBorder="1">
      <alignment vertical="center"/>
    </xf>
    <xf numFmtId="3" fontId="0" fillId="0" borderId="2" xfId="0" applyNumberFormat="1" applyFill="1" applyBorder="1">
      <alignment vertical="center"/>
    </xf>
    <xf numFmtId="3" fontId="0" fillId="0" borderId="3" xfId="0" applyNumberFormat="1" applyFill="1" applyBorder="1">
      <alignment vertical="center"/>
    </xf>
    <xf numFmtId="3" fontId="0" fillId="0" borderId="4" xfId="0" applyNumberFormat="1" applyFill="1" applyBorder="1">
      <alignment vertical="center"/>
    </xf>
    <xf numFmtId="3" fontId="0" fillId="0" borderId="8" xfId="0" applyNumberFormat="1" applyFill="1" applyBorder="1">
      <alignment vertical="center"/>
    </xf>
    <xf numFmtId="3" fontId="0" fillId="0" borderId="10" xfId="0" applyNumberFormat="1" applyFill="1" applyBorder="1">
      <alignment vertical="center"/>
    </xf>
    <xf numFmtId="3" fontId="0" fillId="0" borderId="3" xfId="0" applyNumberFormat="1" applyFill="1" applyBorder="1" applyAlignment="1">
      <alignment vertical="top" wrapText="1"/>
    </xf>
    <xf numFmtId="3" fontId="0" fillId="0" borderId="4" xfId="0" applyNumberFormat="1" applyFill="1" applyBorder="1" applyAlignment="1">
      <alignment vertical="top" wrapText="1"/>
    </xf>
    <xf numFmtId="3" fontId="0" fillId="0" borderId="6" xfId="0" applyNumberFormat="1" applyFill="1" applyBorder="1" applyAlignment="1">
      <alignment vertical="top" wrapText="1"/>
    </xf>
    <xf numFmtId="0" fontId="0" fillId="0" borderId="11" xfId="0" applyBorder="1" applyAlignment="1">
      <alignment vertical="top" wrapText="1"/>
    </xf>
    <xf numFmtId="0" fontId="0" fillId="0" borderId="7" xfId="0" applyBorder="1" applyAlignment="1">
      <alignment vertical="top" wrapText="1"/>
    </xf>
    <xf numFmtId="3" fontId="0" fillId="0" borderId="8" xfId="0" applyNumberFormat="1" applyFill="1" applyBorder="1" applyAlignment="1">
      <alignment vertical="top" wrapText="1"/>
    </xf>
    <xf numFmtId="0" fontId="0" fillId="0" borderId="9" xfId="0" applyBorder="1" applyAlignment="1">
      <alignment vertical="top" wrapText="1"/>
    </xf>
    <xf numFmtId="0" fontId="0" fillId="0" borderId="10" xfId="0" applyBorder="1" applyAlignment="1">
      <alignment vertical="top" wrapText="1"/>
    </xf>
    <xf numFmtId="3" fontId="0" fillId="0" borderId="1" xfId="0" applyNumberFormat="1" applyFill="1" applyBorder="1" applyAlignment="1">
      <alignment vertical="top" wrapText="1"/>
    </xf>
    <xf numFmtId="0" fontId="0" fillId="0" borderId="2" xfId="0" applyBorder="1" applyAlignment="1">
      <alignment vertical="top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66FF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22"/>
  <sheetViews>
    <sheetView tabSelected="1" zoomScale="75" workbookViewId="0">
      <pane xSplit="2" ySplit="2" topLeftCell="C3" activePane="bottomRight" state="frozen"/>
      <selection pane="topRight" activeCell="B1" sqref="B1"/>
      <selection pane="bottomLeft" activeCell="A4" sqref="A4"/>
      <selection pane="bottomRight"/>
    </sheetView>
  </sheetViews>
  <sheetFormatPr defaultColWidth="9" defaultRowHeight="13.2" x14ac:dyDescent="0.2"/>
  <cols>
    <col min="1" max="1" width="8.88671875" style="1" customWidth="1"/>
    <col min="2" max="2" width="43.21875" style="1" customWidth="1"/>
    <col min="3" max="36" width="15.33203125" style="1" customWidth="1"/>
    <col min="37" max="53" width="12.109375" style="1" customWidth="1"/>
    <col min="54" max="16384" width="9" style="1"/>
  </cols>
  <sheetData>
    <row r="1" spans="1:36" ht="28.5" customHeight="1" x14ac:dyDescent="0.2">
      <c r="A1" s="4"/>
      <c r="B1" s="5"/>
      <c r="C1" s="12" t="s">
        <v>72</v>
      </c>
      <c r="D1" s="12" t="s">
        <v>73</v>
      </c>
      <c r="E1" s="12" t="s">
        <v>153</v>
      </c>
      <c r="F1" s="12" t="s">
        <v>74</v>
      </c>
      <c r="G1" s="15" t="s">
        <v>75</v>
      </c>
      <c r="H1" s="16"/>
      <c r="I1" s="16"/>
      <c r="J1" s="17"/>
      <c r="K1" s="15" t="s">
        <v>76</v>
      </c>
      <c r="L1" s="16"/>
      <c r="M1" s="17"/>
      <c r="N1" s="15" t="s">
        <v>77</v>
      </c>
      <c r="O1" s="16"/>
      <c r="P1" s="16"/>
      <c r="Q1" s="16"/>
      <c r="R1" s="16"/>
      <c r="S1" s="16"/>
      <c r="T1" s="16"/>
      <c r="U1" s="16"/>
      <c r="V1" s="17"/>
      <c r="W1" s="15" t="s">
        <v>78</v>
      </c>
      <c r="X1" s="16"/>
      <c r="Y1" s="16"/>
      <c r="Z1" s="16"/>
      <c r="AA1" s="16"/>
      <c r="AB1" s="16"/>
      <c r="AC1" s="16"/>
      <c r="AD1" s="17"/>
      <c r="AE1" s="18" t="s">
        <v>79</v>
      </c>
      <c r="AF1" s="19"/>
      <c r="AG1" s="12" t="s">
        <v>80</v>
      </c>
      <c r="AH1" s="12" t="s">
        <v>81</v>
      </c>
      <c r="AI1" s="12" t="s">
        <v>59</v>
      </c>
      <c r="AJ1" s="12" t="s">
        <v>82</v>
      </c>
    </row>
    <row r="2" spans="1:36" ht="43.5" customHeight="1" x14ac:dyDescent="0.2">
      <c r="A2" s="6"/>
      <c r="B2" s="7"/>
      <c r="C2" s="14"/>
      <c r="D2" s="14"/>
      <c r="E2" s="14"/>
      <c r="F2" s="14"/>
      <c r="G2" s="3" t="s">
        <v>155</v>
      </c>
      <c r="H2" s="3" t="s">
        <v>156</v>
      </c>
      <c r="I2" s="3" t="s">
        <v>157</v>
      </c>
      <c r="J2" s="3" t="s">
        <v>158</v>
      </c>
      <c r="K2" s="3" t="s">
        <v>159</v>
      </c>
      <c r="L2" s="3" t="s">
        <v>160</v>
      </c>
      <c r="M2" s="3" t="s">
        <v>161</v>
      </c>
      <c r="N2" s="15" t="s">
        <v>162</v>
      </c>
      <c r="O2" s="16"/>
      <c r="P2" s="17"/>
      <c r="Q2" s="3" t="s">
        <v>163</v>
      </c>
      <c r="R2" s="15" t="s">
        <v>164</v>
      </c>
      <c r="S2" s="16"/>
      <c r="T2" s="17"/>
      <c r="U2" s="15" t="s">
        <v>165</v>
      </c>
      <c r="V2" s="17"/>
      <c r="W2" s="3" t="s">
        <v>166</v>
      </c>
      <c r="X2" s="3" t="s">
        <v>167</v>
      </c>
      <c r="Y2" s="15" t="s">
        <v>168</v>
      </c>
      <c r="Z2" s="17"/>
      <c r="AA2" s="3" t="s">
        <v>169</v>
      </c>
      <c r="AB2" s="15" t="s">
        <v>170</v>
      </c>
      <c r="AC2" s="16"/>
      <c r="AD2" s="17"/>
      <c r="AE2" s="10"/>
      <c r="AF2" s="11"/>
      <c r="AG2" s="14"/>
      <c r="AH2" s="14"/>
      <c r="AI2" s="14"/>
      <c r="AJ2" s="14"/>
    </row>
    <row r="3" spans="1:36" ht="18" customHeight="1" x14ac:dyDescent="0.2">
      <c r="A3" s="12" t="s">
        <v>4</v>
      </c>
      <c r="B3" s="2" t="s">
        <v>28</v>
      </c>
      <c r="C3" s="2">
        <v>122630315</v>
      </c>
      <c r="D3" s="2">
        <v>16725419</v>
      </c>
      <c r="E3" s="2">
        <v>105904896</v>
      </c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</row>
    <row r="4" spans="1:36" ht="18" customHeight="1" x14ac:dyDescent="0.2">
      <c r="A4" s="13"/>
      <c r="B4" s="2" t="s">
        <v>29</v>
      </c>
      <c r="C4" s="2">
        <v>3942500</v>
      </c>
      <c r="D4" s="2">
        <v>7545666</v>
      </c>
      <c r="E4" s="2">
        <v>-3603166</v>
      </c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</row>
    <row r="5" spans="1:36" ht="18" customHeight="1" x14ac:dyDescent="0.2">
      <c r="A5" s="13"/>
      <c r="B5" s="2" t="s">
        <v>30</v>
      </c>
      <c r="C5" s="2">
        <v>8008</v>
      </c>
      <c r="D5" s="2">
        <v>20008</v>
      </c>
      <c r="E5" s="2">
        <v>-12000</v>
      </c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</row>
    <row r="6" spans="1:36" ht="18" customHeight="1" x14ac:dyDescent="0.2">
      <c r="A6" s="13"/>
      <c r="B6" s="2" t="s">
        <v>31</v>
      </c>
      <c r="C6" s="2">
        <v>1179423</v>
      </c>
      <c r="D6" s="2">
        <v>2672811</v>
      </c>
      <c r="E6" s="2">
        <v>-1493388</v>
      </c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</row>
    <row r="7" spans="1:36" ht="18" customHeight="1" x14ac:dyDescent="0.2">
      <c r="A7" s="13"/>
      <c r="B7" s="2" t="s">
        <v>33</v>
      </c>
      <c r="C7" s="2">
        <v>400805</v>
      </c>
      <c r="D7" s="2">
        <v>106596</v>
      </c>
      <c r="E7" s="2">
        <v>294209</v>
      </c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</row>
    <row r="8" spans="1:36" ht="18" customHeight="1" x14ac:dyDescent="0.2">
      <c r="A8" s="13"/>
      <c r="B8" s="2" t="s">
        <v>34</v>
      </c>
      <c r="C8" s="2">
        <v>-20000</v>
      </c>
      <c r="D8" s="2">
        <v>-66346</v>
      </c>
      <c r="E8" s="2">
        <v>46346</v>
      </c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</row>
    <row r="9" spans="1:36" ht="18" customHeight="1" x14ac:dyDescent="0.2">
      <c r="A9" s="13"/>
      <c r="B9" s="2" t="s">
        <v>35</v>
      </c>
      <c r="C9" s="2">
        <v>6000000</v>
      </c>
      <c r="D9" s="2">
        <v>6320004</v>
      </c>
      <c r="E9" s="2">
        <v>-320004</v>
      </c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</row>
    <row r="10" spans="1:36" ht="18" customHeight="1" x14ac:dyDescent="0.2">
      <c r="A10" s="13"/>
      <c r="B10" s="2" t="s">
        <v>36</v>
      </c>
      <c r="C10" s="2">
        <v>-2029934</v>
      </c>
      <c r="D10" s="2">
        <v>-2275710</v>
      </c>
      <c r="E10" s="2">
        <v>245776</v>
      </c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</row>
    <row r="11" spans="1:36" ht="18" customHeight="1" x14ac:dyDescent="0.2">
      <c r="A11" s="13"/>
      <c r="B11" s="2" t="s">
        <v>37</v>
      </c>
      <c r="C11" s="2">
        <v>5040000</v>
      </c>
      <c r="D11" s="2">
        <v>6340000</v>
      </c>
      <c r="E11" s="2">
        <v>-1300000</v>
      </c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</row>
    <row r="12" spans="1:36" ht="18" customHeight="1" x14ac:dyDescent="0.2">
      <c r="A12" s="13"/>
      <c r="B12" s="2" t="s">
        <v>36</v>
      </c>
      <c r="C12" s="2">
        <v>-3877840</v>
      </c>
      <c r="D12" s="2">
        <v>-4225902</v>
      </c>
      <c r="E12" s="2">
        <v>348062</v>
      </c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</row>
    <row r="13" spans="1:36" ht="18" customHeight="1" x14ac:dyDescent="0.2">
      <c r="A13" s="13"/>
      <c r="B13" s="2" t="s">
        <v>38</v>
      </c>
      <c r="C13" s="2">
        <v>15700000</v>
      </c>
      <c r="D13" s="2">
        <v>26846008</v>
      </c>
      <c r="E13" s="2">
        <v>-11146008</v>
      </c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</row>
    <row r="14" spans="1:36" ht="18" customHeight="1" x14ac:dyDescent="0.2">
      <c r="A14" s="13"/>
      <c r="B14" s="2" t="s">
        <v>39</v>
      </c>
      <c r="C14" s="2">
        <v>1240000</v>
      </c>
      <c r="D14" s="2">
        <v>1540000</v>
      </c>
      <c r="E14" s="2">
        <v>-300000</v>
      </c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</row>
    <row r="15" spans="1:36" ht="18" customHeight="1" x14ac:dyDescent="0.2">
      <c r="A15" s="13"/>
      <c r="B15" s="2" t="s">
        <v>36</v>
      </c>
      <c r="C15" s="2">
        <v>-380000</v>
      </c>
      <c r="D15" s="2">
        <v>-290000</v>
      </c>
      <c r="E15" s="2">
        <v>-90000</v>
      </c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</row>
    <row r="16" spans="1:36" ht="18" customHeight="1" x14ac:dyDescent="0.2">
      <c r="A16" s="13"/>
      <c r="B16" s="2" t="s">
        <v>33</v>
      </c>
      <c r="C16" s="2">
        <v>320000</v>
      </c>
      <c r="D16" s="2">
        <v>532090</v>
      </c>
      <c r="E16" s="2">
        <v>-212090</v>
      </c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</row>
    <row r="17" spans="1:36" ht="18" customHeight="1" x14ac:dyDescent="0.2">
      <c r="A17" s="13"/>
      <c r="B17" s="2" t="s">
        <v>36</v>
      </c>
      <c r="C17" s="2">
        <v>-225260</v>
      </c>
      <c r="D17" s="2">
        <v>-463400</v>
      </c>
      <c r="E17" s="2">
        <v>238140</v>
      </c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</row>
    <row r="18" spans="1:36" ht="18" customHeight="1" x14ac:dyDescent="0.2">
      <c r="A18" s="13"/>
      <c r="B18" s="2" t="s">
        <v>40</v>
      </c>
      <c r="C18" s="2">
        <v>67013</v>
      </c>
      <c r="D18" s="2">
        <v>61380</v>
      </c>
      <c r="E18" s="2">
        <v>5633</v>
      </c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</row>
    <row r="19" spans="1:36" ht="18" customHeight="1" x14ac:dyDescent="0.2">
      <c r="A19" s="13"/>
      <c r="B19" s="2" t="s">
        <v>33</v>
      </c>
      <c r="C19" s="2">
        <v>11387</v>
      </c>
      <c r="D19" s="2">
        <v>1004840</v>
      </c>
      <c r="E19" s="2">
        <v>-993453</v>
      </c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</row>
    <row r="20" spans="1:36" ht="18" customHeight="1" x14ac:dyDescent="0.2">
      <c r="A20" s="13"/>
      <c r="B20" s="2" t="s">
        <v>41</v>
      </c>
      <c r="C20" s="2">
        <f>1672750-34000</f>
        <v>1638750</v>
      </c>
      <c r="D20" s="2">
        <v>1301765</v>
      </c>
      <c r="E20" s="2">
        <v>336985</v>
      </c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</row>
    <row r="21" spans="1:36" ht="18" customHeight="1" x14ac:dyDescent="0.2">
      <c r="A21" s="13"/>
      <c r="B21" s="2" t="s">
        <v>42</v>
      </c>
      <c r="C21" s="2">
        <f>680000+2080</f>
        <v>682080</v>
      </c>
      <c r="D21" s="2">
        <v>841000</v>
      </c>
      <c r="E21" s="2">
        <v>-158920</v>
      </c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</row>
    <row r="22" spans="1:36" ht="18" customHeight="1" x14ac:dyDescent="0.2">
      <c r="A22" s="13"/>
      <c r="B22" s="2" t="s">
        <v>32</v>
      </c>
      <c r="C22" s="2">
        <v>1247723</v>
      </c>
      <c r="D22" s="2">
        <v>1262123</v>
      </c>
      <c r="E22" s="2">
        <v>-14400</v>
      </c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</row>
    <row r="23" spans="1:36" ht="18" customHeight="1" x14ac:dyDescent="0.2">
      <c r="A23" s="13"/>
      <c r="B23" s="2" t="s">
        <v>0</v>
      </c>
      <c r="C23" s="2">
        <v>248400</v>
      </c>
      <c r="D23" s="2">
        <v>842000</v>
      </c>
      <c r="E23" s="2">
        <v>-593600</v>
      </c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</row>
    <row r="24" spans="1:36" ht="18" customHeight="1" x14ac:dyDescent="0.2">
      <c r="A24" s="13"/>
      <c r="B24" s="2" t="s">
        <v>1</v>
      </c>
      <c r="C24" s="2">
        <f>1000000+15200-4680</f>
        <v>1010520</v>
      </c>
      <c r="D24" s="2">
        <v>539024</v>
      </c>
      <c r="E24" s="2">
        <v>471496</v>
      </c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</row>
    <row r="25" spans="1:36" ht="18" customHeight="1" x14ac:dyDescent="0.2">
      <c r="A25" s="13"/>
      <c r="B25" s="2" t="s">
        <v>2</v>
      </c>
      <c r="C25" s="2">
        <v>843325</v>
      </c>
      <c r="D25" s="2">
        <v>33000</v>
      </c>
      <c r="E25" s="2">
        <v>810325</v>
      </c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</row>
    <row r="26" spans="1:36" ht="18" customHeight="1" x14ac:dyDescent="0.2">
      <c r="A26" s="14"/>
      <c r="B26" s="2" t="s">
        <v>34</v>
      </c>
      <c r="C26" s="2">
        <v>-20000</v>
      </c>
      <c r="D26" s="2">
        <v>-13100</v>
      </c>
      <c r="E26" s="2">
        <v>-6900</v>
      </c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</row>
    <row r="27" spans="1:36" ht="18" customHeight="1" x14ac:dyDescent="0.2">
      <c r="A27" s="12" t="s">
        <v>5</v>
      </c>
      <c r="B27" s="2" t="s">
        <v>43</v>
      </c>
      <c r="C27" s="2">
        <v>1715269</v>
      </c>
      <c r="D27" s="2">
        <v>1564856</v>
      </c>
      <c r="E27" s="2">
        <v>-150413</v>
      </c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</row>
    <row r="28" spans="1:36" ht="18" customHeight="1" x14ac:dyDescent="0.2">
      <c r="A28" s="13"/>
      <c r="B28" s="2" t="s">
        <v>44</v>
      </c>
      <c r="C28" s="2">
        <v>5500000</v>
      </c>
      <c r="D28" s="2">
        <v>6230000</v>
      </c>
      <c r="E28" s="2">
        <v>730000</v>
      </c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</row>
    <row r="29" spans="1:36" ht="18" customHeight="1" x14ac:dyDescent="0.2">
      <c r="A29" s="13"/>
      <c r="B29" s="2" t="s">
        <v>45</v>
      </c>
      <c r="C29" s="2"/>
      <c r="D29" s="2">
        <v>1590000</v>
      </c>
      <c r="E29" s="2">
        <v>1590000</v>
      </c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</row>
    <row r="30" spans="1:36" ht="18" customHeight="1" x14ac:dyDescent="0.2">
      <c r="A30" s="13"/>
      <c r="B30" s="2" t="s">
        <v>46</v>
      </c>
      <c r="C30" s="2">
        <v>100000000</v>
      </c>
      <c r="D30" s="2">
        <v>20000000</v>
      </c>
      <c r="E30" s="2">
        <v>-80000000</v>
      </c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</row>
    <row r="31" spans="1:36" ht="18" customHeight="1" x14ac:dyDescent="0.2">
      <c r="A31" s="13"/>
      <c r="B31" s="2" t="s">
        <v>47</v>
      </c>
      <c r="C31" s="2">
        <v>50000</v>
      </c>
      <c r="D31" s="2">
        <v>70000</v>
      </c>
      <c r="E31" s="2">
        <v>20000</v>
      </c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</row>
    <row r="32" spans="1:36" ht="18" customHeight="1" x14ac:dyDescent="0.2">
      <c r="A32" s="13"/>
      <c r="B32" s="2" t="s">
        <v>48</v>
      </c>
      <c r="C32" s="2">
        <v>739950</v>
      </c>
      <c r="D32" s="2">
        <v>822010</v>
      </c>
      <c r="E32" s="2">
        <v>82060</v>
      </c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</row>
    <row r="33" spans="1:36" ht="18" customHeight="1" x14ac:dyDescent="0.2">
      <c r="A33" s="13"/>
      <c r="B33" s="2" t="s">
        <v>49</v>
      </c>
      <c r="C33" s="2">
        <v>80000</v>
      </c>
      <c r="D33" s="2">
        <v>98238</v>
      </c>
      <c r="E33" s="2">
        <v>18238</v>
      </c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</row>
    <row r="34" spans="1:36" ht="18" customHeight="1" x14ac:dyDescent="0.2">
      <c r="A34" s="13"/>
      <c r="B34" s="2" t="s">
        <v>50</v>
      </c>
      <c r="C34" s="2">
        <v>20000</v>
      </c>
      <c r="D34" s="2">
        <v>25000</v>
      </c>
      <c r="E34" s="2">
        <v>5000</v>
      </c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</row>
    <row r="35" spans="1:36" ht="18" customHeight="1" x14ac:dyDescent="0.2">
      <c r="A35" s="13"/>
      <c r="B35" s="2" t="s">
        <v>33</v>
      </c>
      <c r="C35" s="2">
        <v>238331</v>
      </c>
      <c r="D35" s="2">
        <v>121256</v>
      </c>
      <c r="E35" s="2">
        <v>-117075</v>
      </c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</row>
    <row r="36" spans="1:36" ht="18" customHeight="1" x14ac:dyDescent="0.2">
      <c r="A36" s="13"/>
      <c r="B36" s="2" t="s">
        <v>51</v>
      </c>
      <c r="C36" s="2">
        <v>20000000</v>
      </c>
      <c r="D36" s="2">
        <v>5000000</v>
      </c>
      <c r="E36" s="2">
        <v>-15000000</v>
      </c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</row>
    <row r="37" spans="1:36" ht="18" customHeight="1" x14ac:dyDescent="0.2">
      <c r="A37" s="13"/>
      <c r="B37" s="2" t="s">
        <v>52</v>
      </c>
      <c r="C37" s="2">
        <v>16500000</v>
      </c>
      <c r="D37" s="2">
        <v>16071500</v>
      </c>
      <c r="E37" s="2">
        <v>-428500</v>
      </c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</row>
    <row r="38" spans="1:36" ht="18" customHeight="1" x14ac:dyDescent="0.2">
      <c r="A38" s="13"/>
      <c r="B38" s="2" t="s">
        <v>47</v>
      </c>
      <c r="C38" s="2">
        <v>632000</v>
      </c>
      <c r="D38" s="2">
        <v>692000</v>
      </c>
      <c r="E38" s="2">
        <v>60000</v>
      </c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</row>
    <row r="39" spans="1:36" ht="18" customHeight="1" x14ac:dyDescent="0.2">
      <c r="A39" s="13"/>
      <c r="B39" s="2" t="s">
        <v>53</v>
      </c>
      <c r="C39" s="2">
        <v>700000</v>
      </c>
      <c r="D39" s="2">
        <v>700000</v>
      </c>
      <c r="E39" s="2">
        <v>0</v>
      </c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</row>
    <row r="40" spans="1:36" ht="18" customHeight="1" x14ac:dyDescent="0.2">
      <c r="A40" s="13"/>
      <c r="B40" s="2" t="s">
        <v>54</v>
      </c>
      <c r="C40" s="2">
        <v>666600</v>
      </c>
      <c r="D40" s="2">
        <v>888498</v>
      </c>
      <c r="E40" s="2">
        <v>221898</v>
      </c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</row>
    <row r="41" spans="1:36" ht="18" customHeight="1" x14ac:dyDescent="0.2">
      <c r="A41" s="13"/>
      <c r="B41" s="2" t="s">
        <v>55</v>
      </c>
      <c r="C41" s="2">
        <v>2148300</v>
      </c>
      <c r="D41" s="2">
        <v>2228361</v>
      </c>
      <c r="E41" s="2">
        <v>80061</v>
      </c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</row>
    <row r="42" spans="1:36" ht="18" customHeight="1" x14ac:dyDescent="0.2">
      <c r="A42" s="13"/>
      <c r="B42" s="2" t="s">
        <v>56</v>
      </c>
      <c r="C42" s="2">
        <v>170000</v>
      </c>
      <c r="D42" s="2">
        <v>170000</v>
      </c>
      <c r="E42" s="2">
        <v>0</v>
      </c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</row>
    <row r="43" spans="1:36" ht="18" customHeight="1" x14ac:dyDescent="0.2">
      <c r="A43" s="14"/>
      <c r="B43" s="2" t="s">
        <v>57</v>
      </c>
      <c r="C43" s="2">
        <v>100000</v>
      </c>
      <c r="D43" s="2">
        <v>4290000</v>
      </c>
      <c r="E43" s="2">
        <v>4190000</v>
      </c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</row>
    <row r="44" spans="1:36" ht="18" customHeight="1" x14ac:dyDescent="0.2">
      <c r="A44" s="12" t="s">
        <v>6</v>
      </c>
      <c r="B44" s="2" t="s">
        <v>7</v>
      </c>
      <c r="C44" s="2">
        <v>1080000</v>
      </c>
      <c r="D44" s="2">
        <v>1080000</v>
      </c>
      <c r="E44" s="2">
        <v>0</v>
      </c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</row>
    <row r="45" spans="1:36" ht="18" customHeight="1" x14ac:dyDescent="0.2">
      <c r="A45" s="13"/>
      <c r="B45" s="2" t="s">
        <v>8</v>
      </c>
      <c r="C45" s="2"/>
      <c r="D45" s="2">
        <v>-90000</v>
      </c>
      <c r="E45" s="2">
        <v>-90000</v>
      </c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</row>
    <row r="46" spans="1:36" ht="18" customHeight="1" x14ac:dyDescent="0.2">
      <c r="A46" s="13"/>
      <c r="B46" s="2" t="s">
        <v>9</v>
      </c>
      <c r="C46" s="2">
        <v>132071</v>
      </c>
      <c r="D46" s="2">
        <v>132071</v>
      </c>
      <c r="E46" s="2">
        <v>0</v>
      </c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</row>
    <row r="47" spans="1:36" ht="18" customHeight="1" x14ac:dyDescent="0.2">
      <c r="A47" s="13"/>
      <c r="B47" s="2" t="s">
        <v>10</v>
      </c>
      <c r="C47" s="2"/>
      <c r="D47" s="2">
        <v>90000</v>
      </c>
      <c r="E47" s="2">
        <v>90000</v>
      </c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</row>
    <row r="48" spans="1:36" ht="18" customHeight="1" x14ac:dyDescent="0.2">
      <c r="A48" s="13"/>
      <c r="B48" s="2" t="s">
        <v>11</v>
      </c>
      <c r="C48" s="2"/>
      <c r="D48" s="2">
        <v>1</v>
      </c>
      <c r="E48" s="2">
        <v>1</v>
      </c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</row>
    <row r="49" spans="1:36" ht="18" customHeight="1" x14ac:dyDescent="0.2">
      <c r="A49" s="13"/>
      <c r="B49" s="2" t="s">
        <v>12</v>
      </c>
      <c r="C49" s="2"/>
      <c r="D49" s="2">
        <v>-72072</v>
      </c>
      <c r="E49" s="2">
        <v>-72072</v>
      </c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</row>
    <row r="50" spans="1:36" ht="18" customHeight="1" x14ac:dyDescent="0.2">
      <c r="A50" s="13"/>
      <c r="B50" s="2" t="s">
        <v>13</v>
      </c>
      <c r="C50" s="2">
        <v>4679516</v>
      </c>
      <c r="D50" s="2">
        <v>4679516</v>
      </c>
      <c r="E50" s="2">
        <v>0</v>
      </c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</row>
    <row r="51" spans="1:36" ht="18" customHeight="1" x14ac:dyDescent="0.2">
      <c r="A51" s="13"/>
      <c r="B51" s="2" t="s">
        <v>14</v>
      </c>
      <c r="C51" s="2"/>
      <c r="D51" s="2">
        <v>-349600</v>
      </c>
      <c r="E51" s="2">
        <v>-349600</v>
      </c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</row>
    <row r="52" spans="1:36" ht="18" customHeight="1" x14ac:dyDescent="0.2">
      <c r="A52" s="13"/>
      <c r="B52" s="2" t="s">
        <v>64</v>
      </c>
      <c r="C52" s="2"/>
      <c r="D52" s="2">
        <v>716978</v>
      </c>
      <c r="E52" s="2">
        <v>716978</v>
      </c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</row>
    <row r="53" spans="1:36" ht="18" customHeight="1" x14ac:dyDescent="0.2">
      <c r="A53" s="13"/>
      <c r="B53" s="2" t="s">
        <v>15</v>
      </c>
      <c r="C53" s="2">
        <v>-150073</v>
      </c>
      <c r="D53" s="2">
        <v>-150073</v>
      </c>
      <c r="E53" s="2">
        <v>0</v>
      </c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</row>
    <row r="54" spans="1:36" ht="18" customHeight="1" x14ac:dyDescent="0.2">
      <c r="A54" s="13"/>
      <c r="B54" s="2" t="s">
        <v>16</v>
      </c>
      <c r="C54" s="2"/>
      <c r="D54" s="2">
        <v>-123601</v>
      </c>
      <c r="E54" s="2">
        <v>-123601</v>
      </c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</row>
    <row r="55" spans="1:36" ht="18" customHeight="1" x14ac:dyDescent="0.2">
      <c r="A55" s="13"/>
      <c r="B55" s="2" t="s">
        <v>17</v>
      </c>
      <c r="C55" s="2"/>
      <c r="D55" s="2">
        <v>2</v>
      </c>
      <c r="E55" s="2">
        <v>2</v>
      </c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</row>
    <row r="56" spans="1:36" ht="18" customHeight="1" x14ac:dyDescent="0.2">
      <c r="A56" s="13"/>
      <c r="B56" s="2" t="s">
        <v>154</v>
      </c>
      <c r="C56" s="2"/>
      <c r="D56" s="2">
        <v>72072</v>
      </c>
      <c r="E56" s="2">
        <v>72072</v>
      </c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</row>
    <row r="57" spans="1:36" ht="18" customHeight="1" x14ac:dyDescent="0.2">
      <c r="A57" s="13"/>
      <c r="B57" s="2" t="s">
        <v>18</v>
      </c>
      <c r="C57" s="2">
        <v>39000</v>
      </c>
      <c r="D57" s="2">
        <v>39000</v>
      </c>
      <c r="E57" s="2">
        <v>0</v>
      </c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</row>
    <row r="58" spans="1:36" ht="18" customHeight="1" x14ac:dyDescent="0.2">
      <c r="A58" s="13"/>
      <c r="B58" s="2" t="s">
        <v>22</v>
      </c>
      <c r="C58" s="2"/>
      <c r="D58" s="2">
        <v>52200</v>
      </c>
      <c r="E58" s="2">
        <v>52200</v>
      </c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</row>
    <row r="59" spans="1:36" ht="18" customHeight="1" x14ac:dyDescent="0.2">
      <c r="A59" s="13"/>
      <c r="B59" s="2" t="s">
        <v>19</v>
      </c>
      <c r="C59" s="2">
        <v>800000</v>
      </c>
      <c r="D59" s="2">
        <v>800000</v>
      </c>
      <c r="E59" s="2">
        <v>0</v>
      </c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</row>
    <row r="60" spans="1:36" ht="18" customHeight="1" x14ac:dyDescent="0.2">
      <c r="A60" s="13"/>
      <c r="B60" s="2" t="s">
        <v>24</v>
      </c>
      <c r="C60" s="2">
        <v>16051</v>
      </c>
      <c r="D60" s="2">
        <v>16051</v>
      </c>
      <c r="E60" s="2">
        <v>0</v>
      </c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</row>
    <row r="61" spans="1:36" ht="18" customHeight="1" x14ac:dyDescent="0.2">
      <c r="A61" s="13"/>
      <c r="B61" s="2" t="s">
        <v>27</v>
      </c>
      <c r="C61" s="2"/>
      <c r="D61" s="2">
        <v>-74280</v>
      </c>
      <c r="E61" s="2">
        <v>-74280</v>
      </c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</row>
    <row r="62" spans="1:36" ht="18" customHeight="1" x14ac:dyDescent="0.2">
      <c r="A62" s="13"/>
      <c r="B62" s="2" t="s">
        <v>20</v>
      </c>
      <c r="C62" s="2">
        <v>-363000</v>
      </c>
      <c r="D62" s="2">
        <v>-363000</v>
      </c>
      <c r="E62" s="2">
        <v>0</v>
      </c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</row>
    <row r="63" spans="1:36" ht="18" customHeight="1" x14ac:dyDescent="0.2">
      <c r="A63" s="13"/>
      <c r="B63" s="2" t="s">
        <v>23</v>
      </c>
      <c r="C63" s="2"/>
      <c r="D63" s="2">
        <v>7020</v>
      </c>
      <c r="E63" s="2">
        <v>7020</v>
      </c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</row>
    <row r="64" spans="1:36" ht="18" customHeight="1" x14ac:dyDescent="0.2">
      <c r="A64" s="13"/>
      <c r="B64" s="2" t="s">
        <v>21</v>
      </c>
      <c r="C64" s="2">
        <v>24840</v>
      </c>
      <c r="D64" s="2">
        <v>24840</v>
      </c>
      <c r="E64" s="2">
        <v>0</v>
      </c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</row>
    <row r="65" spans="1:36" ht="18" customHeight="1" x14ac:dyDescent="0.2">
      <c r="A65" s="13"/>
      <c r="B65" s="2" t="s">
        <v>25</v>
      </c>
      <c r="C65" s="2">
        <v>138360</v>
      </c>
      <c r="D65" s="2">
        <v>138360</v>
      </c>
      <c r="E65" s="2">
        <v>0</v>
      </c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</row>
    <row r="66" spans="1:36" ht="18" customHeight="1" x14ac:dyDescent="0.2">
      <c r="A66" s="14"/>
      <c r="B66" s="2" t="s">
        <v>26</v>
      </c>
      <c r="C66" s="2"/>
      <c r="D66" s="2">
        <v>12072</v>
      </c>
      <c r="E66" s="2">
        <v>12072</v>
      </c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</row>
    <row r="67" spans="1:36" ht="18" customHeight="1" x14ac:dyDescent="0.2">
      <c r="A67" s="12" t="s">
        <v>65</v>
      </c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</row>
    <row r="68" spans="1:36" ht="18" customHeight="1" x14ac:dyDescent="0.2">
      <c r="A68" s="13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</row>
    <row r="69" spans="1:36" ht="18" customHeight="1" x14ac:dyDescent="0.2">
      <c r="A69" s="13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</row>
    <row r="70" spans="1:36" ht="18" customHeight="1" x14ac:dyDescent="0.2">
      <c r="A70" s="13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</row>
    <row r="71" spans="1:36" ht="18" customHeight="1" x14ac:dyDescent="0.2">
      <c r="A71" s="13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</row>
    <row r="72" spans="1:36" ht="18" customHeight="1" x14ac:dyDescent="0.2">
      <c r="A72" s="13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</row>
    <row r="73" spans="1:36" ht="18" customHeight="1" x14ac:dyDescent="0.2">
      <c r="A73" s="13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</row>
    <row r="74" spans="1:36" ht="18" customHeight="1" x14ac:dyDescent="0.2">
      <c r="A74" s="13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</row>
    <row r="75" spans="1:36" ht="18" customHeight="1" x14ac:dyDescent="0.2">
      <c r="A75" s="13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</row>
    <row r="76" spans="1:36" ht="18" customHeight="1" x14ac:dyDescent="0.2">
      <c r="A76" s="13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</row>
    <row r="77" spans="1:36" ht="18" customHeight="1" x14ac:dyDescent="0.2">
      <c r="A77" s="13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</row>
    <row r="78" spans="1:36" ht="18" customHeight="1" x14ac:dyDescent="0.2">
      <c r="A78" s="13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</row>
    <row r="79" spans="1:36" ht="18" customHeight="1" x14ac:dyDescent="0.2">
      <c r="A79" s="13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</row>
    <row r="80" spans="1:36" ht="18" customHeight="1" x14ac:dyDescent="0.2">
      <c r="A80" s="13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</row>
    <row r="81" spans="1:36" ht="18" customHeight="1" x14ac:dyDescent="0.2">
      <c r="A81" s="13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</row>
    <row r="82" spans="1:36" ht="18" customHeight="1" x14ac:dyDescent="0.2">
      <c r="A82" s="13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</row>
    <row r="83" spans="1:36" ht="18" customHeight="1" x14ac:dyDescent="0.2">
      <c r="A83" s="13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</row>
    <row r="84" spans="1:36" ht="18" customHeight="1" x14ac:dyDescent="0.2">
      <c r="A84" s="13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</row>
    <row r="85" spans="1:36" ht="18" customHeight="1" x14ac:dyDescent="0.2">
      <c r="A85" s="13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</row>
    <row r="86" spans="1:36" ht="18" customHeight="1" x14ac:dyDescent="0.2">
      <c r="A86" s="13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</row>
    <row r="87" spans="1:36" ht="18" customHeight="1" x14ac:dyDescent="0.2">
      <c r="A87" s="13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</row>
    <row r="88" spans="1:36" ht="18" customHeight="1" x14ac:dyDescent="0.2">
      <c r="A88" s="13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</row>
    <row r="89" spans="1:36" ht="18" customHeight="1" x14ac:dyDescent="0.2">
      <c r="A89" s="13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</row>
    <row r="90" spans="1:36" ht="18" customHeight="1" x14ac:dyDescent="0.2">
      <c r="A90" s="13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</row>
    <row r="91" spans="1:36" ht="18" customHeight="1" x14ac:dyDescent="0.2">
      <c r="A91" s="13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</row>
    <row r="92" spans="1:36" ht="18" customHeight="1" x14ac:dyDescent="0.2">
      <c r="A92" s="14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</row>
    <row r="93" spans="1:36" ht="18" customHeight="1" x14ac:dyDescent="0.2">
      <c r="A93" s="12" t="s">
        <v>109</v>
      </c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</row>
    <row r="94" spans="1:36" ht="18" customHeight="1" x14ac:dyDescent="0.2">
      <c r="A94" s="13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</row>
    <row r="95" spans="1:36" ht="18" customHeight="1" x14ac:dyDescent="0.2">
      <c r="A95" s="14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</row>
    <row r="96" spans="1:36" ht="18" customHeight="1" x14ac:dyDescent="0.2">
      <c r="A96" s="12" t="s">
        <v>67</v>
      </c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</row>
    <row r="97" spans="1:36" ht="18" customHeight="1" x14ac:dyDescent="0.2">
      <c r="A97" s="13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</row>
    <row r="98" spans="1:36" ht="18" customHeight="1" x14ac:dyDescent="0.2">
      <c r="A98" s="13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</row>
    <row r="99" spans="1:36" ht="18" customHeight="1" x14ac:dyDescent="0.2">
      <c r="A99" s="13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</row>
    <row r="100" spans="1:36" ht="18" customHeight="1" x14ac:dyDescent="0.2">
      <c r="A100" s="13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</row>
    <row r="101" spans="1:36" ht="18" customHeight="1" x14ac:dyDescent="0.2">
      <c r="A101" s="13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</row>
    <row r="102" spans="1:36" ht="18" customHeight="1" x14ac:dyDescent="0.2">
      <c r="A102" s="13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</row>
    <row r="103" spans="1:36" ht="18" customHeight="1" x14ac:dyDescent="0.2">
      <c r="A103" s="14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</row>
    <row r="104" spans="1:36" ht="18" customHeight="1" x14ac:dyDescent="0.2">
      <c r="A104" s="12" t="s">
        <v>68</v>
      </c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</row>
    <row r="105" spans="1:36" ht="18" customHeight="1" x14ac:dyDescent="0.2">
      <c r="A105" s="13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</row>
    <row r="106" spans="1:36" ht="18" customHeight="1" x14ac:dyDescent="0.2">
      <c r="A106" s="13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</row>
    <row r="107" spans="1:36" ht="18" customHeight="1" x14ac:dyDescent="0.2">
      <c r="A107" s="13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</row>
    <row r="108" spans="1:36" ht="18" customHeight="1" x14ac:dyDescent="0.2">
      <c r="A108" s="13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</row>
    <row r="109" spans="1:36" ht="18" customHeight="1" x14ac:dyDescent="0.2">
      <c r="A109" s="13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</row>
    <row r="110" spans="1:36" ht="18" customHeight="1" x14ac:dyDescent="0.2">
      <c r="A110" s="13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</row>
    <row r="111" spans="1:36" ht="18" customHeight="1" x14ac:dyDescent="0.2">
      <c r="A111" s="13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</row>
    <row r="112" spans="1:36" ht="18" customHeight="1" x14ac:dyDescent="0.2">
      <c r="A112" s="14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</row>
    <row r="113" spans="1:36" ht="18" customHeight="1" x14ac:dyDescent="0.2">
      <c r="A113" s="8" t="s">
        <v>58</v>
      </c>
      <c r="B113" s="9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</row>
    <row r="114" spans="1:36" ht="18" customHeight="1" x14ac:dyDescent="0.2">
      <c r="A114" s="8" t="s">
        <v>69</v>
      </c>
      <c r="B114" s="9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</row>
    <row r="115" spans="1:36" ht="18" customHeight="1" x14ac:dyDescent="0.2">
      <c r="A115" s="8" t="s">
        <v>3</v>
      </c>
      <c r="B115" s="9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</row>
    <row r="117" spans="1:36" x14ac:dyDescent="0.2">
      <c r="A117" s="1" t="s">
        <v>61</v>
      </c>
    </row>
    <row r="118" spans="1:36" x14ac:dyDescent="0.2">
      <c r="A118" s="1" t="s">
        <v>60</v>
      </c>
    </row>
    <row r="119" spans="1:36" x14ac:dyDescent="0.2">
      <c r="A119" s="1" t="s">
        <v>66</v>
      </c>
    </row>
    <row r="120" spans="1:36" x14ac:dyDescent="0.2">
      <c r="A120" s="1" t="s">
        <v>62</v>
      </c>
    </row>
    <row r="121" spans="1:36" x14ac:dyDescent="0.2">
      <c r="A121" s="1" t="s">
        <v>63</v>
      </c>
    </row>
    <row r="122" spans="1:36" x14ac:dyDescent="0.2">
      <c r="A122" s="1" t="s">
        <v>70</v>
      </c>
    </row>
  </sheetData>
  <mergeCells count="25">
    <mergeCell ref="AJ1:AJ2"/>
    <mergeCell ref="A3:A26"/>
    <mergeCell ref="AE1:AF1"/>
    <mergeCell ref="AG1:AG2"/>
    <mergeCell ref="AH1:AH2"/>
    <mergeCell ref="AI1:AI2"/>
    <mergeCell ref="N1:V1"/>
    <mergeCell ref="W1:AD1"/>
    <mergeCell ref="C1:C2"/>
    <mergeCell ref="D1:D2"/>
    <mergeCell ref="E1:E2"/>
    <mergeCell ref="N2:P2"/>
    <mergeCell ref="R2:T2"/>
    <mergeCell ref="F1:F2"/>
    <mergeCell ref="G1:J1"/>
    <mergeCell ref="K1:M1"/>
    <mergeCell ref="U2:V2"/>
    <mergeCell ref="Y2:Z2"/>
    <mergeCell ref="AB2:AD2"/>
    <mergeCell ref="A96:A103"/>
    <mergeCell ref="A104:A112"/>
    <mergeCell ref="A93:A95"/>
    <mergeCell ref="A27:A43"/>
    <mergeCell ref="A44:A66"/>
    <mergeCell ref="A67:A92"/>
  </mergeCells>
  <phoneticPr fontId="1"/>
  <pageMargins left="0.70866141732283472" right="0.35433070866141736" top="0.43307086614173229" bottom="0.43307086614173229" header="0.31496062992125984" footer="0.27559055118110237"/>
  <pageSetup paperSize="9" scale="65" fitToWidth="0" fitToHeight="2" orientation="portrait" r:id="rId1"/>
  <headerFooter alignWithMargins="0">
    <oddFooter>&amp;C&amp;P</oddFooter>
  </headerFooter>
  <rowBreaks count="1" manualBreakCount="1">
    <brk id="6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J122"/>
  <sheetViews>
    <sheetView zoomScale="75" workbookViewId="0">
      <pane xSplit="2" ySplit="2" topLeftCell="C3" activePane="bottomRight" state="frozen"/>
      <selection pane="topRight"/>
      <selection pane="bottomLeft"/>
      <selection pane="bottomRight"/>
    </sheetView>
  </sheetViews>
  <sheetFormatPr defaultColWidth="9" defaultRowHeight="13.2" x14ac:dyDescent="0.2"/>
  <cols>
    <col min="1" max="1" width="8.88671875" style="1" customWidth="1"/>
    <col min="2" max="2" width="43.21875" style="1" customWidth="1"/>
    <col min="3" max="36" width="15.33203125" style="1" customWidth="1"/>
    <col min="37" max="53" width="12.109375" style="1" customWidth="1"/>
    <col min="54" max="16384" width="9" style="1"/>
  </cols>
  <sheetData>
    <row r="1" spans="1:36" ht="28.5" customHeight="1" x14ac:dyDescent="0.2">
      <c r="A1" s="4"/>
      <c r="B1" s="5"/>
      <c r="C1" s="12" t="s">
        <v>72</v>
      </c>
      <c r="D1" s="12" t="s">
        <v>73</v>
      </c>
      <c r="E1" s="12" t="s">
        <v>153</v>
      </c>
      <c r="F1" s="12" t="s">
        <v>74</v>
      </c>
      <c r="G1" s="15" t="s">
        <v>75</v>
      </c>
      <c r="H1" s="16"/>
      <c r="I1" s="16"/>
      <c r="J1" s="17"/>
      <c r="K1" s="15" t="s">
        <v>76</v>
      </c>
      <c r="L1" s="16"/>
      <c r="M1" s="17"/>
      <c r="N1" s="15" t="s">
        <v>77</v>
      </c>
      <c r="O1" s="16"/>
      <c r="P1" s="16"/>
      <c r="Q1" s="16"/>
      <c r="R1" s="16"/>
      <c r="S1" s="16"/>
      <c r="T1" s="16"/>
      <c r="U1" s="16"/>
      <c r="V1" s="17"/>
      <c r="W1" s="15" t="s">
        <v>78</v>
      </c>
      <c r="X1" s="16"/>
      <c r="Y1" s="16"/>
      <c r="Z1" s="16"/>
      <c r="AA1" s="16"/>
      <c r="AB1" s="16"/>
      <c r="AC1" s="16"/>
      <c r="AD1" s="17"/>
      <c r="AE1" s="18" t="s">
        <v>79</v>
      </c>
      <c r="AF1" s="19"/>
      <c r="AG1" s="12" t="s">
        <v>80</v>
      </c>
      <c r="AH1" s="12" t="s">
        <v>81</v>
      </c>
      <c r="AI1" s="12" t="s">
        <v>59</v>
      </c>
      <c r="AJ1" s="12" t="s">
        <v>82</v>
      </c>
    </row>
    <row r="2" spans="1:36" ht="43.5" customHeight="1" x14ac:dyDescent="0.2">
      <c r="A2" s="6"/>
      <c r="B2" s="7"/>
      <c r="C2" s="14"/>
      <c r="D2" s="14"/>
      <c r="E2" s="14"/>
      <c r="F2" s="14"/>
      <c r="G2" s="3" t="s">
        <v>155</v>
      </c>
      <c r="H2" s="3" t="s">
        <v>156</v>
      </c>
      <c r="I2" s="3" t="s">
        <v>157</v>
      </c>
      <c r="J2" s="3" t="s">
        <v>158</v>
      </c>
      <c r="K2" s="3" t="s">
        <v>159</v>
      </c>
      <c r="L2" s="3" t="s">
        <v>160</v>
      </c>
      <c r="M2" s="3" t="s">
        <v>161</v>
      </c>
      <c r="N2" s="15" t="s">
        <v>162</v>
      </c>
      <c r="O2" s="16"/>
      <c r="P2" s="17"/>
      <c r="Q2" s="3" t="s">
        <v>163</v>
      </c>
      <c r="R2" s="15" t="s">
        <v>164</v>
      </c>
      <c r="S2" s="16"/>
      <c r="T2" s="17"/>
      <c r="U2" s="15" t="s">
        <v>165</v>
      </c>
      <c r="V2" s="17"/>
      <c r="W2" s="3" t="s">
        <v>166</v>
      </c>
      <c r="X2" s="3" t="s">
        <v>167</v>
      </c>
      <c r="Y2" s="15" t="s">
        <v>168</v>
      </c>
      <c r="Z2" s="17"/>
      <c r="AA2" s="3" t="s">
        <v>169</v>
      </c>
      <c r="AB2" s="15" t="s">
        <v>170</v>
      </c>
      <c r="AC2" s="16"/>
      <c r="AD2" s="17"/>
      <c r="AE2" s="10"/>
      <c r="AF2" s="11"/>
      <c r="AG2" s="14"/>
      <c r="AH2" s="14"/>
      <c r="AI2" s="14"/>
      <c r="AJ2" s="14"/>
    </row>
    <row r="3" spans="1:36" ht="18" customHeight="1" x14ac:dyDescent="0.2">
      <c r="A3" s="12" t="s">
        <v>4</v>
      </c>
      <c r="B3" s="2" t="s">
        <v>28</v>
      </c>
      <c r="C3" s="2">
        <v>122630315</v>
      </c>
      <c r="D3" s="2">
        <v>16725419</v>
      </c>
      <c r="E3" s="2">
        <f>C3-D3</f>
        <v>105904896</v>
      </c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>
        <f t="shared" ref="AI3:AI33" si="0">SUM(F3:AH3)</f>
        <v>0</v>
      </c>
      <c r="AJ3" s="2">
        <f t="shared" ref="AJ3:AJ65" si="1">E3+AI3</f>
        <v>105904896</v>
      </c>
    </row>
    <row r="4" spans="1:36" ht="18" customHeight="1" x14ac:dyDescent="0.2">
      <c r="A4" s="13"/>
      <c r="B4" s="2" t="s">
        <v>29</v>
      </c>
      <c r="C4" s="2">
        <v>3942500</v>
      </c>
      <c r="D4" s="2">
        <v>7545666</v>
      </c>
      <c r="E4" s="2">
        <f t="shared" ref="E4:E26" si="2">C4-D4</f>
        <v>-3603166</v>
      </c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>
        <f t="shared" si="0"/>
        <v>0</v>
      </c>
      <c r="AJ4" s="2">
        <f t="shared" si="1"/>
        <v>-3603166</v>
      </c>
    </row>
    <row r="5" spans="1:36" ht="18" customHeight="1" x14ac:dyDescent="0.2">
      <c r="A5" s="13"/>
      <c r="B5" s="2" t="s">
        <v>30</v>
      </c>
      <c r="C5" s="2">
        <v>8008</v>
      </c>
      <c r="D5" s="2">
        <v>20008</v>
      </c>
      <c r="E5" s="2">
        <f t="shared" si="2"/>
        <v>-12000</v>
      </c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>
        <f t="shared" si="0"/>
        <v>0</v>
      </c>
      <c r="AJ5" s="2">
        <f t="shared" si="1"/>
        <v>-12000</v>
      </c>
    </row>
    <row r="6" spans="1:36" ht="18" customHeight="1" x14ac:dyDescent="0.2">
      <c r="A6" s="13"/>
      <c r="B6" s="2" t="s">
        <v>31</v>
      </c>
      <c r="C6" s="2">
        <v>1179423</v>
      </c>
      <c r="D6" s="2">
        <v>2672811</v>
      </c>
      <c r="E6" s="2">
        <f t="shared" si="2"/>
        <v>-1493388</v>
      </c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>
        <f t="shared" si="0"/>
        <v>0</v>
      </c>
      <c r="AJ6" s="2">
        <f t="shared" si="1"/>
        <v>-1493388</v>
      </c>
    </row>
    <row r="7" spans="1:36" ht="18" customHeight="1" x14ac:dyDescent="0.2">
      <c r="A7" s="13"/>
      <c r="B7" s="2" t="s">
        <v>33</v>
      </c>
      <c r="C7" s="2">
        <v>400805</v>
      </c>
      <c r="D7" s="2">
        <v>106596</v>
      </c>
      <c r="E7" s="2">
        <f t="shared" si="2"/>
        <v>294209</v>
      </c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>
        <f t="shared" si="0"/>
        <v>0</v>
      </c>
      <c r="AJ7" s="2">
        <f t="shared" si="1"/>
        <v>294209</v>
      </c>
    </row>
    <row r="8" spans="1:36" ht="18" customHeight="1" x14ac:dyDescent="0.2">
      <c r="A8" s="13"/>
      <c r="B8" s="2" t="s">
        <v>34</v>
      </c>
      <c r="C8" s="2">
        <v>-20000</v>
      </c>
      <c r="D8" s="2">
        <v>-66346</v>
      </c>
      <c r="E8" s="2">
        <f t="shared" si="2"/>
        <v>46346</v>
      </c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>
        <f t="shared" si="0"/>
        <v>0</v>
      </c>
      <c r="AJ8" s="2">
        <f t="shared" si="1"/>
        <v>46346</v>
      </c>
    </row>
    <row r="9" spans="1:36" ht="18" customHeight="1" x14ac:dyDescent="0.2">
      <c r="A9" s="13"/>
      <c r="B9" s="2" t="s">
        <v>35</v>
      </c>
      <c r="C9" s="2">
        <v>6000000</v>
      </c>
      <c r="D9" s="2">
        <v>6320004</v>
      </c>
      <c r="E9" s="2">
        <f t="shared" si="2"/>
        <v>-320004</v>
      </c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>
        <f t="shared" si="0"/>
        <v>0</v>
      </c>
      <c r="AJ9" s="2">
        <f t="shared" si="1"/>
        <v>-320004</v>
      </c>
    </row>
    <row r="10" spans="1:36" ht="18" customHeight="1" x14ac:dyDescent="0.2">
      <c r="A10" s="13"/>
      <c r="B10" s="2" t="s">
        <v>36</v>
      </c>
      <c r="C10" s="2">
        <v>-2029934</v>
      </c>
      <c r="D10" s="2">
        <v>-2275710</v>
      </c>
      <c r="E10" s="2">
        <f t="shared" si="2"/>
        <v>245776</v>
      </c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>
        <f t="shared" si="0"/>
        <v>0</v>
      </c>
      <c r="AJ10" s="2">
        <f t="shared" si="1"/>
        <v>245776</v>
      </c>
    </row>
    <row r="11" spans="1:36" ht="18" customHeight="1" x14ac:dyDescent="0.2">
      <c r="A11" s="13"/>
      <c r="B11" s="2" t="s">
        <v>37</v>
      </c>
      <c r="C11" s="2">
        <v>5040000</v>
      </c>
      <c r="D11" s="2">
        <v>6340000</v>
      </c>
      <c r="E11" s="2">
        <f t="shared" si="2"/>
        <v>-1300000</v>
      </c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>
        <f t="shared" si="0"/>
        <v>0</v>
      </c>
      <c r="AJ11" s="2">
        <f t="shared" si="1"/>
        <v>-1300000</v>
      </c>
    </row>
    <row r="12" spans="1:36" ht="18" customHeight="1" x14ac:dyDescent="0.2">
      <c r="A12" s="13"/>
      <c r="B12" s="2" t="s">
        <v>36</v>
      </c>
      <c r="C12" s="2">
        <v>-3877840</v>
      </c>
      <c r="D12" s="2">
        <v>-4225902</v>
      </c>
      <c r="E12" s="2">
        <f t="shared" si="2"/>
        <v>348062</v>
      </c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>
        <f t="shared" si="0"/>
        <v>0</v>
      </c>
      <c r="AJ12" s="2">
        <f t="shared" si="1"/>
        <v>348062</v>
      </c>
    </row>
    <row r="13" spans="1:36" ht="18" customHeight="1" x14ac:dyDescent="0.2">
      <c r="A13" s="13"/>
      <c r="B13" s="2" t="s">
        <v>38</v>
      </c>
      <c r="C13" s="2">
        <v>15700000</v>
      </c>
      <c r="D13" s="2">
        <v>26846008</v>
      </c>
      <c r="E13" s="2">
        <f t="shared" si="2"/>
        <v>-11146008</v>
      </c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>
        <f t="shared" si="0"/>
        <v>0</v>
      </c>
      <c r="AJ13" s="2">
        <f t="shared" si="1"/>
        <v>-11146008</v>
      </c>
    </row>
    <row r="14" spans="1:36" ht="18" customHeight="1" x14ac:dyDescent="0.2">
      <c r="A14" s="13"/>
      <c r="B14" s="2" t="s">
        <v>39</v>
      </c>
      <c r="C14" s="2">
        <v>1240000</v>
      </c>
      <c r="D14" s="2">
        <v>1540000</v>
      </c>
      <c r="E14" s="2">
        <f t="shared" si="2"/>
        <v>-300000</v>
      </c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>
        <f t="shared" si="0"/>
        <v>0</v>
      </c>
      <c r="AJ14" s="2">
        <f t="shared" si="1"/>
        <v>-300000</v>
      </c>
    </row>
    <row r="15" spans="1:36" ht="18" customHeight="1" x14ac:dyDescent="0.2">
      <c r="A15" s="13"/>
      <c r="B15" s="2" t="s">
        <v>36</v>
      </c>
      <c r="C15" s="2">
        <v>-380000</v>
      </c>
      <c r="D15" s="2">
        <v>-290000</v>
      </c>
      <c r="E15" s="2">
        <f t="shared" si="2"/>
        <v>-90000</v>
      </c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>
        <f t="shared" si="0"/>
        <v>0</v>
      </c>
      <c r="AJ15" s="2">
        <f t="shared" si="1"/>
        <v>-90000</v>
      </c>
    </row>
    <row r="16" spans="1:36" ht="18" customHeight="1" x14ac:dyDescent="0.2">
      <c r="A16" s="13"/>
      <c r="B16" s="2" t="s">
        <v>33</v>
      </c>
      <c r="C16" s="2">
        <v>320000</v>
      </c>
      <c r="D16" s="2">
        <v>532090</v>
      </c>
      <c r="E16" s="2">
        <f t="shared" si="2"/>
        <v>-212090</v>
      </c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>
        <f t="shared" si="0"/>
        <v>0</v>
      </c>
      <c r="AJ16" s="2">
        <f t="shared" si="1"/>
        <v>-212090</v>
      </c>
    </row>
    <row r="17" spans="1:36" ht="18" customHeight="1" x14ac:dyDescent="0.2">
      <c r="A17" s="13"/>
      <c r="B17" s="2" t="s">
        <v>36</v>
      </c>
      <c r="C17" s="2">
        <v>-225260</v>
      </c>
      <c r="D17" s="2">
        <v>-463400</v>
      </c>
      <c r="E17" s="2">
        <f t="shared" si="2"/>
        <v>238140</v>
      </c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>
        <f t="shared" si="0"/>
        <v>0</v>
      </c>
      <c r="AJ17" s="2">
        <f t="shared" si="1"/>
        <v>238140</v>
      </c>
    </row>
    <row r="18" spans="1:36" ht="18" customHeight="1" x14ac:dyDescent="0.2">
      <c r="A18" s="13"/>
      <c r="B18" s="2" t="s">
        <v>40</v>
      </c>
      <c r="C18" s="2">
        <v>67013</v>
      </c>
      <c r="D18" s="2">
        <v>61380</v>
      </c>
      <c r="E18" s="2">
        <f t="shared" si="2"/>
        <v>5633</v>
      </c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>
        <f t="shared" si="0"/>
        <v>0</v>
      </c>
      <c r="AJ18" s="2">
        <f t="shared" si="1"/>
        <v>5633</v>
      </c>
    </row>
    <row r="19" spans="1:36" ht="18" customHeight="1" x14ac:dyDescent="0.2">
      <c r="A19" s="13"/>
      <c r="B19" s="2" t="s">
        <v>33</v>
      </c>
      <c r="C19" s="2">
        <v>11387</v>
      </c>
      <c r="D19" s="2">
        <v>1004840</v>
      </c>
      <c r="E19" s="2">
        <f t="shared" si="2"/>
        <v>-993453</v>
      </c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>
        <f t="shared" si="0"/>
        <v>0</v>
      </c>
      <c r="AJ19" s="2">
        <f t="shared" si="1"/>
        <v>-993453</v>
      </c>
    </row>
    <row r="20" spans="1:36" ht="18" customHeight="1" x14ac:dyDescent="0.2">
      <c r="A20" s="13"/>
      <c r="B20" s="2" t="s">
        <v>41</v>
      </c>
      <c r="C20" s="2">
        <f>1672750-34000</f>
        <v>1638750</v>
      </c>
      <c r="D20" s="2">
        <v>1301765</v>
      </c>
      <c r="E20" s="2">
        <f t="shared" si="2"/>
        <v>336985</v>
      </c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>
        <f t="shared" si="0"/>
        <v>0</v>
      </c>
      <c r="AJ20" s="2">
        <f t="shared" si="1"/>
        <v>336985</v>
      </c>
    </row>
    <row r="21" spans="1:36" ht="18" customHeight="1" x14ac:dyDescent="0.2">
      <c r="A21" s="13"/>
      <c r="B21" s="2" t="s">
        <v>42</v>
      </c>
      <c r="C21" s="2">
        <f>680000+2080</f>
        <v>682080</v>
      </c>
      <c r="D21" s="2">
        <v>841000</v>
      </c>
      <c r="E21" s="2">
        <f t="shared" si="2"/>
        <v>-158920</v>
      </c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>
        <f t="shared" si="0"/>
        <v>0</v>
      </c>
      <c r="AJ21" s="2">
        <f t="shared" si="1"/>
        <v>-158920</v>
      </c>
    </row>
    <row r="22" spans="1:36" ht="18" customHeight="1" x14ac:dyDescent="0.2">
      <c r="A22" s="13"/>
      <c r="B22" s="2" t="s">
        <v>32</v>
      </c>
      <c r="C22" s="2">
        <v>1247723</v>
      </c>
      <c r="D22" s="2">
        <v>1262123</v>
      </c>
      <c r="E22" s="2">
        <f t="shared" si="2"/>
        <v>-14400</v>
      </c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>
        <f t="shared" si="0"/>
        <v>0</v>
      </c>
      <c r="AJ22" s="2">
        <f t="shared" si="1"/>
        <v>-14400</v>
      </c>
    </row>
    <row r="23" spans="1:36" ht="18" customHeight="1" x14ac:dyDescent="0.2">
      <c r="A23" s="13"/>
      <c r="B23" s="2" t="s">
        <v>0</v>
      </c>
      <c r="C23" s="2">
        <v>248400</v>
      </c>
      <c r="D23" s="2">
        <v>842000</v>
      </c>
      <c r="E23" s="2">
        <f t="shared" si="2"/>
        <v>-593600</v>
      </c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>
        <f t="shared" si="0"/>
        <v>0</v>
      </c>
      <c r="AJ23" s="2">
        <f t="shared" si="1"/>
        <v>-593600</v>
      </c>
    </row>
    <row r="24" spans="1:36" ht="18" customHeight="1" x14ac:dyDescent="0.2">
      <c r="A24" s="13"/>
      <c r="B24" s="2" t="s">
        <v>1</v>
      </c>
      <c r="C24" s="2">
        <f>1000000+15200-4680</f>
        <v>1010520</v>
      </c>
      <c r="D24" s="2">
        <v>539024</v>
      </c>
      <c r="E24" s="2">
        <f t="shared" si="2"/>
        <v>471496</v>
      </c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>
        <f t="shared" si="0"/>
        <v>0</v>
      </c>
      <c r="AJ24" s="2">
        <f t="shared" si="1"/>
        <v>471496</v>
      </c>
    </row>
    <row r="25" spans="1:36" ht="18" customHeight="1" x14ac:dyDescent="0.2">
      <c r="A25" s="13"/>
      <c r="B25" s="2" t="s">
        <v>2</v>
      </c>
      <c r="C25" s="2">
        <v>843325</v>
      </c>
      <c r="D25" s="2">
        <v>33000</v>
      </c>
      <c r="E25" s="2">
        <f t="shared" si="2"/>
        <v>810325</v>
      </c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>
        <f t="shared" si="0"/>
        <v>0</v>
      </c>
      <c r="AJ25" s="2">
        <f t="shared" si="1"/>
        <v>810325</v>
      </c>
    </row>
    <row r="26" spans="1:36" ht="18" customHeight="1" x14ac:dyDescent="0.2">
      <c r="A26" s="14"/>
      <c r="B26" s="2" t="s">
        <v>34</v>
      </c>
      <c r="C26" s="2">
        <v>-20000</v>
      </c>
      <c r="D26" s="2">
        <v>-13100</v>
      </c>
      <c r="E26" s="2">
        <f t="shared" si="2"/>
        <v>-6900</v>
      </c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>
        <f t="shared" si="0"/>
        <v>0</v>
      </c>
      <c r="AJ26" s="2">
        <f t="shared" si="1"/>
        <v>-6900</v>
      </c>
    </row>
    <row r="27" spans="1:36" ht="18" customHeight="1" x14ac:dyDescent="0.2">
      <c r="A27" s="12" t="s">
        <v>5</v>
      </c>
      <c r="B27" s="2" t="s">
        <v>43</v>
      </c>
      <c r="C27" s="2">
        <v>1715269</v>
      </c>
      <c r="D27" s="2">
        <v>1564856</v>
      </c>
      <c r="E27" s="2">
        <f>D27-C27</f>
        <v>-150413</v>
      </c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>
        <f t="shared" si="0"/>
        <v>0</v>
      </c>
      <c r="AJ27" s="2">
        <f t="shared" si="1"/>
        <v>-150413</v>
      </c>
    </row>
    <row r="28" spans="1:36" ht="18" customHeight="1" x14ac:dyDescent="0.2">
      <c r="A28" s="13"/>
      <c r="B28" s="2" t="s">
        <v>44</v>
      </c>
      <c r="C28" s="2">
        <v>5500000</v>
      </c>
      <c r="D28" s="2">
        <v>6230000</v>
      </c>
      <c r="E28" s="2">
        <f t="shared" ref="E28:E66" si="3">D28-C28</f>
        <v>730000</v>
      </c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>
        <f t="shared" si="0"/>
        <v>0</v>
      </c>
      <c r="AJ28" s="2">
        <f t="shared" si="1"/>
        <v>730000</v>
      </c>
    </row>
    <row r="29" spans="1:36" ht="18" customHeight="1" x14ac:dyDescent="0.2">
      <c r="A29" s="13"/>
      <c r="B29" s="2" t="s">
        <v>45</v>
      </c>
      <c r="C29" s="2"/>
      <c r="D29" s="2">
        <v>1590000</v>
      </c>
      <c r="E29" s="2">
        <f t="shared" si="3"/>
        <v>1590000</v>
      </c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>
        <f t="shared" si="0"/>
        <v>0</v>
      </c>
      <c r="AJ29" s="2">
        <f t="shared" si="1"/>
        <v>1590000</v>
      </c>
    </row>
    <row r="30" spans="1:36" ht="18" customHeight="1" x14ac:dyDescent="0.2">
      <c r="A30" s="13"/>
      <c r="B30" s="2" t="s">
        <v>46</v>
      </c>
      <c r="C30" s="2">
        <v>100000000</v>
      </c>
      <c r="D30" s="2">
        <v>20000000</v>
      </c>
      <c r="E30" s="2">
        <f t="shared" si="3"/>
        <v>-80000000</v>
      </c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>
        <f t="shared" si="0"/>
        <v>0</v>
      </c>
      <c r="AJ30" s="2">
        <f t="shared" si="1"/>
        <v>-80000000</v>
      </c>
    </row>
    <row r="31" spans="1:36" ht="18" customHeight="1" x14ac:dyDescent="0.2">
      <c r="A31" s="13"/>
      <c r="B31" s="2" t="s">
        <v>47</v>
      </c>
      <c r="C31" s="2">
        <v>50000</v>
      </c>
      <c r="D31" s="2">
        <v>70000</v>
      </c>
      <c r="E31" s="2">
        <f t="shared" si="3"/>
        <v>20000</v>
      </c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>
        <f t="shared" si="0"/>
        <v>0</v>
      </c>
      <c r="AJ31" s="2">
        <f t="shared" si="1"/>
        <v>20000</v>
      </c>
    </row>
    <row r="32" spans="1:36" ht="18" customHeight="1" x14ac:dyDescent="0.2">
      <c r="A32" s="13"/>
      <c r="B32" s="2" t="s">
        <v>48</v>
      </c>
      <c r="C32" s="2">
        <v>739950</v>
      </c>
      <c r="D32" s="2">
        <v>822010</v>
      </c>
      <c r="E32" s="2">
        <f t="shared" si="3"/>
        <v>82060</v>
      </c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>
        <f t="shared" si="0"/>
        <v>0</v>
      </c>
      <c r="AJ32" s="2">
        <f t="shared" si="1"/>
        <v>82060</v>
      </c>
    </row>
    <row r="33" spans="1:36" ht="18" customHeight="1" x14ac:dyDescent="0.2">
      <c r="A33" s="13"/>
      <c r="B33" s="2" t="s">
        <v>49</v>
      </c>
      <c r="C33" s="2">
        <v>80000</v>
      </c>
      <c r="D33" s="2">
        <v>98238</v>
      </c>
      <c r="E33" s="2">
        <f t="shared" si="3"/>
        <v>18238</v>
      </c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>
        <f t="shared" si="0"/>
        <v>0</v>
      </c>
      <c r="AJ33" s="2">
        <f t="shared" si="1"/>
        <v>18238</v>
      </c>
    </row>
    <row r="34" spans="1:36" ht="18" customHeight="1" x14ac:dyDescent="0.2">
      <c r="A34" s="13"/>
      <c r="B34" s="2" t="s">
        <v>50</v>
      </c>
      <c r="C34" s="2">
        <v>20000</v>
      </c>
      <c r="D34" s="2">
        <v>25000</v>
      </c>
      <c r="E34" s="2">
        <f t="shared" si="3"/>
        <v>5000</v>
      </c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>
        <f t="shared" ref="AI34:AI65" si="4">SUM(F34:AH34)</f>
        <v>0</v>
      </c>
      <c r="AJ34" s="2">
        <f t="shared" si="1"/>
        <v>5000</v>
      </c>
    </row>
    <row r="35" spans="1:36" ht="18" customHeight="1" x14ac:dyDescent="0.2">
      <c r="A35" s="13"/>
      <c r="B35" s="2" t="s">
        <v>33</v>
      </c>
      <c r="C35" s="2">
        <v>238331</v>
      </c>
      <c r="D35" s="2">
        <v>121256</v>
      </c>
      <c r="E35" s="2">
        <f t="shared" si="3"/>
        <v>-117075</v>
      </c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>
        <f t="shared" si="4"/>
        <v>0</v>
      </c>
      <c r="AJ35" s="2">
        <f t="shared" si="1"/>
        <v>-117075</v>
      </c>
    </row>
    <row r="36" spans="1:36" ht="18" customHeight="1" x14ac:dyDescent="0.2">
      <c r="A36" s="13"/>
      <c r="B36" s="2" t="s">
        <v>51</v>
      </c>
      <c r="C36" s="2">
        <v>20000000</v>
      </c>
      <c r="D36" s="2">
        <v>5000000</v>
      </c>
      <c r="E36" s="2">
        <f t="shared" si="3"/>
        <v>-15000000</v>
      </c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>
        <f t="shared" si="4"/>
        <v>0</v>
      </c>
      <c r="AJ36" s="2">
        <f t="shared" si="1"/>
        <v>-15000000</v>
      </c>
    </row>
    <row r="37" spans="1:36" ht="18" customHeight="1" x14ac:dyDescent="0.2">
      <c r="A37" s="13"/>
      <c r="B37" s="2" t="s">
        <v>52</v>
      </c>
      <c r="C37" s="2">
        <v>16500000</v>
      </c>
      <c r="D37" s="2">
        <v>16071500</v>
      </c>
      <c r="E37" s="2">
        <f t="shared" si="3"/>
        <v>-428500</v>
      </c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>
        <f t="shared" si="4"/>
        <v>0</v>
      </c>
      <c r="AJ37" s="2">
        <f t="shared" si="1"/>
        <v>-428500</v>
      </c>
    </row>
    <row r="38" spans="1:36" ht="18" customHeight="1" x14ac:dyDescent="0.2">
      <c r="A38" s="13"/>
      <c r="B38" s="2" t="s">
        <v>47</v>
      </c>
      <c r="C38" s="2">
        <v>632000</v>
      </c>
      <c r="D38" s="2">
        <v>692000</v>
      </c>
      <c r="E38" s="2">
        <f t="shared" si="3"/>
        <v>60000</v>
      </c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>
        <f t="shared" si="4"/>
        <v>0</v>
      </c>
      <c r="AJ38" s="2">
        <f t="shared" si="1"/>
        <v>60000</v>
      </c>
    </row>
    <row r="39" spans="1:36" ht="18" customHeight="1" x14ac:dyDescent="0.2">
      <c r="A39" s="13"/>
      <c r="B39" s="2" t="s">
        <v>53</v>
      </c>
      <c r="C39" s="2">
        <v>700000</v>
      </c>
      <c r="D39" s="2">
        <v>700000</v>
      </c>
      <c r="E39" s="2">
        <f t="shared" si="3"/>
        <v>0</v>
      </c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>
        <f t="shared" si="4"/>
        <v>0</v>
      </c>
      <c r="AJ39" s="2">
        <f t="shared" si="1"/>
        <v>0</v>
      </c>
    </row>
    <row r="40" spans="1:36" ht="18" customHeight="1" x14ac:dyDescent="0.2">
      <c r="A40" s="13"/>
      <c r="B40" s="2" t="s">
        <v>54</v>
      </c>
      <c r="C40" s="2">
        <v>666600</v>
      </c>
      <c r="D40" s="2">
        <v>888498</v>
      </c>
      <c r="E40" s="2">
        <f t="shared" si="3"/>
        <v>221898</v>
      </c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>
        <f t="shared" si="4"/>
        <v>0</v>
      </c>
      <c r="AJ40" s="2">
        <f t="shared" si="1"/>
        <v>221898</v>
      </c>
    </row>
    <row r="41" spans="1:36" ht="18" customHeight="1" x14ac:dyDescent="0.2">
      <c r="A41" s="13"/>
      <c r="B41" s="2" t="s">
        <v>55</v>
      </c>
      <c r="C41" s="2">
        <v>2148300</v>
      </c>
      <c r="D41" s="2">
        <v>2228361</v>
      </c>
      <c r="E41" s="2">
        <f t="shared" si="3"/>
        <v>80061</v>
      </c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>
        <f t="shared" si="4"/>
        <v>0</v>
      </c>
      <c r="AJ41" s="2">
        <f t="shared" si="1"/>
        <v>80061</v>
      </c>
    </row>
    <row r="42" spans="1:36" ht="18" customHeight="1" x14ac:dyDescent="0.2">
      <c r="A42" s="13"/>
      <c r="B42" s="2" t="s">
        <v>56</v>
      </c>
      <c r="C42" s="2">
        <v>170000</v>
      </c>
      <c r="D42" s="2">
        <v>170000</v>
      </c>
      <c r="E42" s="2">
        <f t="shared" si="3"/>
        <v>0</v>
      </c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>
        <f t="shared" si="4"/>
        <v>0</v>
      </c>
      <c r="AJ42" s="2">
        <f t="shared" si="1"/>
        <v>0</v>
      </c>
    </row>
    <row r="43" spans="1:36" ht="18" customHeight="1" x14ac:dyDescent="0.2">
      <c r="A43" s="14"/>
      <c r="B43" s="2" t="s">
        <v>57</v>
      </c>
      <c r="C43" s="2">
        <v>100000</v>
      </c>
      <c r="D43" s="2">
        <v>4290000</v>
      </c>
      <c r="E43" s="2">
        <f t="shared" si="3"/>
        <v>4190000</v>
      </c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>
        <f t="shared" si="4"/>
        <v>0</v>
      </c>
      <c r="AJ43" s="2">
        <f t="shared" si="1"/>
        <v>4190000</v>
      </c>
    </row>
    <row r="44" spans="1:36" ht="18" customHeight="1" x14ac:dyDescent="0.2">
      <c r="A44" s="12" t="s">
        <v>6</v>
      </c>
      <c r="B44" s="2" t="s">
        <v>7</v>
      </c>
      <c r="C44" s="2">
        <v>1080000</v>
      </c>
      <c r="D44" s="2">
        <v>1080000</v>
      </c>
      <c r="E44" s="2">
        <f t="shared" si="3"/>
        <v>0</v>
      </c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>
        <f t="shared" si="4"/>
        <v>0</v>
      </c>
      <c r="AJ44" s="2">
        <f t="shared" si="1"/>
        <v>0</v>
      </c>
    </row>
    <row r="45" spans="1:36" ht="18" customHeight="1" x14ac:dyDescent="0.2">
      <c r="A45" s="13"/>
      <c r="B45" s="2" t="s">
        <v>8</v>
      </c>
      <c r="C45" s="2"/>
      <c r="D45" s="2">
        <v>-90000</v>
      </c>
      <c r="E45" s="2">
        <f t="shared" si="3"/>
        <v>-90000</v>
      </c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>
        <f t="shared" si="4"/>
        <v>0</v>
      </c>
      <c r="AJ45" s="2">
        <f t="shared" si="1"/>
        <v>-90000</v>
      </c>
    </row>
    <row r="46" spans="1:36" ht="18" customHeight="1" x14ac:dyDescent="0.2">
      <c r="A46" s="13"/>
      <c r="B46" s="2" t="s">
        <v>9</v>
      </c>
      <c r="C46" s="2">
        <v>132071</v>
      </c>
      <c r="D46" s="2">
        <v>132071</v>
      </c>
      <c r="E46" s="2">
        <f t="shared" si="3"/>
        <v>0</v>
      </c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>
        <f t="shared" si="4"/>
        <v>0</v>
      </c>
      <c r="AJ46" s="2">
        <f t="shared" si="1"/>
        <v>0</v>
      </c>
    </row>
    <row r="47" spans="1:36" ht="18" customHeight="1" x14ac:dyDescent="0.2">
      <c r="A47" s="13"/>
      <c r="B47" s="2" t="s">
        <v>10</v>
      </c>
      <c r="C47" s="2"/>
      <c r="D47" s="2">
        <v>90000</v>
      </c>
      <c r="E47" s="2">
        <f t="shared" si="3"/>
        <v>90000</v>
      </c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>
        <f t="shared" si="4"/>
        <v>0</v>
      </c>
      <c r="AJ47" s="2">
        <f t="shared" si="1"/>
        <v>90000</v>
      </c>
    </row>
    <row r="48" spans="1:36" ht="18" customHeight="1" x14ac:dyDescent="0.2">
      <c r="A48" s="13"/>
      <c r="B48" s="2" t="s">
        <v>11</v>
      </c>
      <c r="C48" s="2"/>
      <c r="D48" s="2">
        <v>1</v>
      </c>
      <c r="E48" s="2">
        <f t="shared" si="3"/>
        <v>1</v>
      </c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>
        <f t="shared" si="4"/>
        <v>0</v>
      </c>
      <c r="AJ48" s="2">
        <f t="shared" si="1"/>
        <v>1</v>
      </c>
    </row>
    <row r="49" spans="1:36" ht="18" customHeight="1" x14ac:dyDescent="0.2">
      <c r="A49" s="13"/>
      <c r="B49" s="2" t="s">
        <v>12</v>
      </c>
      <c r="C49" s="2"/>
      <c r="D49" s="2">
        <v>-72072</v>
      </c>
      <c r="E49" s="2">
        <f t="shared" si="3"/>
        <v>-72072</v>
      </c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>
        <f t="shared" si="4"/>
        <v>0</v>
      </c>
      <c r="AJ49" s="2">
        <f t="shared" si="1"/>
        <v>-72072</v>
      </c>
    </row>
    <row r="50" spans="1:36" ht="18" customHeight="1" x14ac:dyDescent="0.2">
      <c r="A50" s="13"/>
      <c r="B50" s="2" t="s">
        <v>13</v>
      </c>
      <c r="C50" s="2">
        <v>4679516</v>
      </c>
      <c r="D50" s="2">
        <v>4679516</v>
      </c>
      <c r="E50" s="2">
        <f t="shared" si="3"/>
        <v>0</v>
      </c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>
        <f t="shared" si="4"/>
        <v>0</v>
      </c>
      <c r="AJ50" s="2">
        <f t="shared" si="1"/>
        <v>0</v>
      </c>
    </row>
    <row r="51" spans="1:36" ht="18" customHeight="1" x14ac:dyDescent="0.2">
      <c r="A51" s="13"/>
      <c r="B51" s="2" t="s">
        <v>14</v>
      </c>
      <c r="C51" s="2"/>
      <c r="D51" s="2">
        <v>-349600</v>
      </c>
      <c r="E51" s="2">
        <f t="shared" si="3"/>
        <v>-349600</v>
      </c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>
        <f t="shared" si="4"/>
        <v>0</v>
      </c>
      <c r="AJ51" s="2">
        <f t="shared" si="1"/>
        <v>-349600</v>
      </c>
    </row>
    <row r="52" spans="1:36" ht="18" customHeight="1" x14ac:dyDescent="0.2">
      <c r="A52" s="13"/>
      <c r="B52" s="2" t="s">
        <v>64</v>
      </c>
      <c r="C52" s="2"/>
      <c r="D52" s="2">
        <v>716978</v>
      </c>
      <c r="E52" s="2">
        <f t="shared" si="3"/>
        <v>716978</v>
      </c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>
        <f t="shared" si="4"/>
        <v>0</v>
      </c>
      <c r="AJ52" s="2">
        <f t="shared" si="1"/>
        <v>716978</v>
      </c>
    </row>
    <row r="53" spans="1:36" ht="18" customHeight="1" x14ac:dyDescent="0.2">
      <c r="A53" s="13"/>
      <c r="B53" s="2" t="s">
        <v>15</v>
      </c>
      <c r="C53" s="2">
        <v>-150073</v>
      </c>
      <c r="D53" s="2">
        <v>-150073</v>
      </c>
      <c r="E53" s="2">
        <f t="shared" si="3"/>
        <v>0</v>
      </c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>
        <f t="shared" si="4"/>
        <v>0</v>
      </c>
      <c r="AJ53" s="2">
        <f t="shared" si="1"/>
        <v>0</v>
      </c>
    </row>
    <row r="54" spans="1:36" ht="18" customHeight="1" x14ac:dyDescent="0.2">
      <c r="A54" s="13"/>
      <c r="B54" s="2" t="s">
        <v>16</v>
      </c>
      <c r="C54" s="2"/>
      <c r="D54" s="2">
        <v>-123601</v>
      </c>
      <c r="E54" s="2">
        <f t="shared" si="3"/>
        <v>-123601</v>
      </c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>
        <f t="shared" si="4"/>
        <v>0</v>
      </c>
      <c r="AJ54" s="2">
        <f t="shared" si="1"/>
        <v>-123601</v>
      </c>
    </row>
    <row r="55" spans="1:36" ht="18" customHeight="1" x14ac:dyDescent="0.2">
      <c r="A55" s="13"/>
      <c r="B55" s="2" t="s">
        <v>17</v>
      </c>
      <c r="C55" s="2"/>
      <c r="D55" s="2">
        <v>2</v>
      </c>
      <c r="E55" s="2">
        <f t="shared" si="3"/>
        <v>2</v>
      </c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>
        <f t="shared" si="4"/>
        <v>0</v>
      </c>
      <c r="AJ55" s="2">
        <f t="shared" si="1"/>
        <v>2</v>
      </c>
    </row>
    <row r="56" spans="1:36" ht="18" customHeight="1" x14ac:dyDescent="0.2">
      <c r="A56" s="13"/>
      <c r="B56" s="2" t="s">
        <v>154</v>
      </c>
      <c r="C56" s="2"/>
      <c r="D56" s="2">
        <v>72072</v>
      </c>
      <c r="E56" s="2">
        <f t="shared" si="3"/>
        <v>72072</v>
      </c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>
        <f t="shared" si="4"/>
        <v>0</v>
      </c>
      <c r="AJ56" s="2">
        <f t="shared" si="1"/>
        <v>72072</v>
      </c>
    </row>
    <row r="57" spans="1:36" ht="18" customHeight="1" x14ac:dyDescent="0.2">
      <c r="A57" s="13"/>
      <c r="B57" s="2" t="s">
        <v>18</v>
      </c>
      <c r="C57" s="2">
        <v>39000</v>
      </c>
      <c r="D57" s="2">
        <v>39000</v>
      </c>
      <c r="E57" s="2">
        <f t="shared" si="3"/>
        <v>0</v>
      </c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>
        <f t="shared" si="4"/>
        <v>0</v>
      </c>
      <c r="AJ57" s="2">
        <f t="shared" si="1"/>
        <v>0</v>
      </c>
    </row>
    <row r="58" spans="1:36" ht="18" customHeight="1" x14ac:dyDescent="0.2">
      <c r="A58" s="13"/>
      <c r="B58" s="2" t="s">
        <v>22</v>
      </c>
      <c r="C58" s="2"/>
      <c r="D58" s="2">
        <v>52200</v>
      </c>
      <c r="E58" s="2">
        <f t="shared" si="3"/>
        <v>52200</v>
      </c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>
        <f t="shared" si="4"/>
        <v>0</v>
      </c>
      <c r="AJ58" s="2">
        <f t="shared" si="1"/>
        <v>52200</v>
      </c>
    </row>
    <row r="59" spans="1:36" ht="18" customHeight="1" x14ac:dyDescent="0.2">
      <c r="A59" s="13"/>
      <c r="B59" s="2" t="s">
        <v>19</v>
      </c>
      <c r="C59" s="2">
        <v>800000</v>
      </c>
      <c r="D59" s="2">
        <v>800000</v>
      </c>
      <c r="E59" s="2">
        <f t="shared" si="3"/>
        <v>0</v>
      </c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>
        <f t="shared" si="4"/>
        <v>0</v>
      </c>
      <c r="AJ59" s="2">
        <f t="shared" si="1"/>
        <v>0</v>
      </c>
    </row>
    <row r="60" spans="1:36" ht="18" customHeight="1" x14ac:dyDescent="0.2">
      <c r="A60" s="13"/>
      <c r="B60" s="2" t="s">
        <v>24</v>
      </c>
      <c r="C60" s="2">
        <v>16051</v>
      </c>
      <c r="D60" s="2">
        <v>16051</v>
      </c>
      <c r="E60" s="2">
        <f t="shared" si="3"/>
        <v>0</v>
      </c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>
        <f t="shared" si="4"/>
        <v>0</v>
      </c>
      <c r="AJ60" s="2">
        <f t="shared" si="1"/>
        <v>0</v>
      </c>
    </row>
    <row r="61" spans="1:36" ht="18" customHeight="1" x14ac:dyDescent="0.2">
      <c r="A61" s="13"/>
      <c r="B61" s="2" t="s">
        <v>27</v>
      </c>
      <c r="C61" s="2"/>
      <c r="D61" s="2">
        <v>-74280</v>
      </c>
      <c r="E61" s="2">
        <f t="shared" si="3"/>
        <v>-74280</v>
      </c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>
        <f t="shared" si="4"/>
        <v>0</v>
      </c>
      <c r="AJ61" s="2">
        <f t="shared" si="1"/>
        <v>-74280</v>
      </c>
    </row>
    <row r="62" spans="1:36" ht="18" customHeight="1" x14ac:dyDescent="0.2">
      <c r="A62" s="13"/>
      <c r="B62" s="2" t="s">
        <v>20</v>
      </c>
      <c r="C62" s="2">
        <v>-363000</v>
      </c>
      <c r="D62" s="2">
        <v>-363000</v>
      </c>
      <c r="E62" s="2">
        <f t="shared" si="3"/>
        <v>0</v>
      </c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>
        <f t="shared" si="4"/>
        <v>0</v>
      </c>
      <c r="AJ62" s="2">
        <f t="shared" si="1"/>
        <v>0</v>
      </c>
    </row>
    <row r="63" spans="1:36" ht="18" customHeight="1" x14ac:dyDescent="0.2">
      <c r="A63" s="13"/>
      <c r="B63" s="2" t="s">
        <v>23</v>
      </c>
      <c r="C63" s="2"/>
      <c r="D63" s="2">
        <v>7020</v>
      </c>
      <c r="E63" s="2">
        <f t="shared" si="3"/>
        <v>7020</v>
      </c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>
        <f t="shared" si="4"/>
        <v>0</v>
      </c>
      <c r="AJ63" s="2">
        <f t="shared" si="1"/>
        <v>7020</v>
      </c>
    </row>
    <row r="64" spans="1:36" ht="18" customHeight="1" x14ac:dyDescent="0.2">
      <c r="A64" s="13"/>
      <c r="B64" s="2" t="s">
        <v>21</v>
      </c>
      <c r="C64" s="2">
        <v>24840</v>
      </c>
      <c r="D64" s="2">
        <v>24840</v>
      </c>
      <c r="E64" s="2">
        <f t="shared" si="3"/>
        <v>0</v>
      </c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>
        <f t="shared" si="4"/>
        <v>0</v>
      </c>
      <c r="AJ64" s="2">
        <f t="shared" si="1"/>
        <v>0</v>
      </c>
    </row>
    <row r="65" spans="1:36" ht="18" customHeight="1" x14ac:dyDescent="0.2">
      <c r="A65" s="13"/>
      <c r="B65" s="2" t="s">
        <v>25</v>
      </c>
      <c r="C65" s="2">
        <v>138360</v>
      </c>
      <c r="D65" s="2">
        <v>138360</v>
      </c>
      <c r="E65" s="2">
        <f t="shared" si="3"/>
        <v>0</v>
      </c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>
        <f t="shared" si="4"/>
        <v>0</v>
      </c>
      <c r="AJ65" s="2">
        <f t="shared" si="1"/>
        <v>0</v>
      </c>
    </row>
    <row r="66" spans="1:36" ht="18" customHeight="1" x14ac:dyDescent="0.2">
      <c r="A66" s="14"/>
      <c r="B66" s="2" t="s">
        <v>26</v>
      </c>
      <c r="C66" s="2"/>
      <c r="D66" s="2">
        <v>12072</v>
      </c>
      <c r="E66" s="2">
        <f t="shared" si="3"/>
        <v>12072</v>
      </c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>
        <f t="shared" ref="AI66:AI114" si="5">SUM(F66:AH66)</f>
        <v>0</v>
      </c>
      <c r="AJ66" s="2">
        <f t="shared" ref="AJ66:AJ114" si="6">E66+AI66</f>
        <v>12072</v>
      </c>
    </row>
    <row r="67" spans="1:36" ht="18" customHeight="1" x14ac:dyDescent="0.2">
      <c r="A67" s="12" t="s">
        <v>65</v>
      </c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>
        <f t="shared" si="5"/>
        <v>0</v>
      </c>
      <c r="AJ67" s="2">
        <f t="shared" si="6"/>
        <v>0</v>
      </c>
    </row>
    <row r="68" spans="1:36" ht="18" customHeight="1" x14ac:dyDescent="0.2">
      <c r="A68" s="13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>
        <f t="shared" si="5"/>
        <v>0</v>
      </c>
      <c r="AJ68" s="2">
        <f t="shared" si="6"/>
        <v>0</v>
      </c>
    </row>
    <row r="69" spans="1:36" ht="18" customHeight="1" x14ac:dyDescent="0.2">
      <c r="A69" s="13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>
        <f t="shared" si="5"/>
        <v>0</v>
      </c>
      <c r="AJ69" s="2">
        <f t="shared" si="6"/>
        <v>0</v>
      </c>
    </row>
    <row r="70" spans="1:36" ht="18" customHeight="1" x14ac:dyDescent="0.2">
      <c r="A70" s="13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>
        <f t="shared" si="5"/>
        <v>0</v>
      </c>
      <c r="AJ70" s="2">
        <f t="shared" si="6"/>
        <v>0</v>
      </c>
    </row>
    <row r="71" spans="1:36" ht="18" customHeight="1" x14ac:dyDescent="0.2">
      <c r="A71" s="13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>
        <f t="shared" si="5"/>
        <v>0</v>
      </c>
      <c r="AJ71" s="2">
        <f t="shared" si="6"/>
        <v>0</v>
      </c>
    </row>
    <row r="72" spans="1:36" ht="18" customHeight="1" x14ac:dyDescent="0.2">
      <c r="A72" s="13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>
        <f t="shared" si="5"/>
        <v>0</v>
      </c>
      <c r="AJ72" s="2">
        <f t="shared" si="6"/>
        <v>0</v>
      </c>
    </row>
    <row r="73" spans="1:36" ht="18" customHeight="1" x14ac:dyDescent="0.2">
      <c r="A73" s="13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>
        <f t="shared" si="5"/>
        <v>0</v>
      </c>
      <c r="AJ73" s="2">
        <f t="shared" si="6"/>
        <v>0</v>
      </c>
    </row>
    <row r="74" spans="1:36" ht="18" customHeight="1" x14ac:dyDescent="0.2">
      <c r="A74" s="13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>
        <f t="shared" si="5"/>
        <v>0</v>
      </c>
      <c r="AJ74" s="2">
        <f t="shared" si="6"/>
        <v>0</v>
      </c>
    </row>
    <row r="75" spans="1:36" ht="18" customHeight="1" x14ac:dyDescent="0.2">
      <c r="A75" s="13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>
        <f t="shared" si="5"/>
        <v>0</v>
      </c>
      <c r="AJ75" s="2">
        <f t="shared" si="6"/>
        <v>0</v>
      </c>
    </row>
    <row r="76" spans="1:36" ht="18" customHeight="1" x14ac:dyDescent="0.2">
      <c r="A76" s="13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>
        <f t="shared" si="5"/>
        <v>0</v>
      </c>
      <c r="AJ76" s="2">
        <f t="shared" si="6"/>
        <v>0</v>
      </c>
    </row>
    <row r="77" spans="1:36" ht="18" customHeight="1" x14ac:dyDescent="0.2">
      <c r="A77" s="13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>
        <f t="shared" si="5"/>
        <v>0</v>
      </c>
      <c r="AJ77" s="2">
        <f t="shared" si="6"/>
        <v>0</v>
      </c>
    </row>
    <row r="78" spans="1:36" ht="18" customHeight="1" x14ac:dyDescent="0.2">
      <c r="A78" s="13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>
        <f t="shared" si="5"/>
        <v>0</v>
      </c>
      <c r="AJ78" s="2">
        <f t="shared" si="6"/>
        <v>0</v>
      </c>
    </row>
    <row r="79" spans="1:36" ht="18" customHeight="1" x14ac:dyDescent="0.2">
      <c r="A79" s="13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>
        <f t="shared" si="5"/>
        <v>0</v>
      </c>
      <c r="AJ79" s="2">
        <f t="shared" si="6"/>
        <v>0</v>
      </c>
    </row>
    <row r="80" spans="1:36" ht="18" customHeight="1" x14ac:dyDescent="0.2">
      <c r="A80" s="13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>
        <f t="shared" si="5"/>
        <v>0</v>
      </c>
      <c r="AJ80" s="2">
        <f t="shared" si="6"/>
        <v>0</v>
      </c>
    </row>
    <row r="81" spans="1:36" ht="18" customHeight="1" x14ac:dyDescent="0.2">
      <c r="A81" s="13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>
        <f t="shared" si="5"/>
        <v>0</v>
      </c>
      <c r="AJ81" s="2">
        <f t="shared" si="6"/>
        <v>0</v>
      </c>
    </row>
    <row r="82" spans="1:36" ht="18" customHeight="1" x14ac:dyDescent="0.2">
      <c r="A82" s="13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>
        <f t="shared" si="5"/>
        <v>0</v>
      </c>
      <c r="AJ82" s="2">
        <f t="shared" si="6"/>
        <v>0</v>
      </c>
    </row>
    <row r="83" spans="1:36" ht="18" customHeight="1" x14ac:dyDescent="0.2">
      <c r="A83" s="13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>
        <f t="shared" si="5"/>
        <v>0</v>
      </c>
      <c r="AJ83" s="2">
        <f t="shared" si="6"/>
        <v>0</v>
      </c>
    </row>
    <row r="84" spans="1:36" ht="18" customHeight="1" x14ac:dyDescent="0.2">
      <c r="A84" s="13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>
        <f t="shared" si="5"/>
        <v>0</v>
      </c>
      <c r="AJ84" s="2">
        <f t="shared" si="6"/>
        <v>0</v>
      </c>
    </row>
    <row r="85" spans="1:36" ht="18" customHeight="1" x14ac:dyDescent="0.2">
      <c r="A85" s="13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>
        <f t="shared" si="5"/>
        <v>0</v>
      </c>
      <c r="AJ85" s="2">
        <f t="shared" si="6"/>
        <v>0</v>
      </c>
    </row>
    <row r="86" spans="1:36" ht="18" customHeight="1" x14ac:dyDescent="0.2">
      <c r="A86" s="13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>
        <f t="shared" si="5"/>
        <v>0</v>
      </c>
      <c r="AJ86" s="2">
        <f t="shared" si="6"/>
        <v>0</v>
      </c>
    </row>
    <row r="87" spans="1:36" ht="18" customHeight="1" x14ac:dyDescent="0.2">
      <c r="A87" s="13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>
        <f t="shared" si="5"/>
        <v>0</v>
      </c>
      <c r="AJ87" s="2">
        <f t="shared" si="6"/>
        <v>0</v>
      </c>
    </row>
    <row r="88" spans="1:36" ht="18" customHeight="1" x14ac:dyDescent="0.2">
      <c r="A88" s="13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>
        <f t="shared" si="5"/>
        <v>0</v>
      </c>
      <c r="AJ88" s="2">
        <f t="shared" si="6"/>
        <v>0</v>
      </c>
    </row>
    <row r="89" spans="1:36" ht="18" customHeight="1" x14ac:dyDescent="0.2">
      <c r="A89" s="13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>
        <f t="shared" si="5"/>
        <v>0</v>
      </c>
      <c r="AJ89" s="2">
        <f t="shared" si="6"/>
        <v>0</v>
      </c>
    </row>
    <row r="90" spans="1:36" ht="18" customHeight="1" x14ac:dyDescent="0.2">
      <c r="A90" s="13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>
        <f t="shared" si="5"/>
        <v>0</v>
      </c>
      <c r="AJ90" s="2">
        <f t="shared" si="6"/>
        <v>0</v>
      </c>
    </row>
    <row r="91" spans="1:36" ht="18" customHeight="1" x14ac:dyDescent="0.2">
      <c r="A91" s="13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>
        <f t="shared" si="5"/>
        <v>0</v>
      </c>
      <c r="AJ91" s="2">
        <f t="shared" si="6"/>
        <v>0</v>
      </c>
    </row>
    <row r="92" spans="1:36" ht="18" customHeight="1" x14ac:dyDescent="0.2">
      <c r="A92" s="14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>
        <f t="shared" si="5"/>
        <v>0</v>
      </c>
      <c r="AJ92" s="2">
        <f t="shared" si="6"/>
        <v>0</v>
      </c>
    </row>
    <row r="93" spans="1:36" ht="18" customHeight="1" x14ac:dyDescent="0.2">
      <c r="A93" s="12" t="s">
        <v>109</v>
      </c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>
        <f t="shared" si="5"/>
        <v>0</v>
      </c>
      <c r="AJ93" s="2">
        <f t="shared" si="6"/>
        <v>0</v>
      </c>
    </row>
    <row r="94" spans="1:36" ht="18" customHeight="1" x14ac:dyDescent="0.2">
      <c r="A94" s="13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>
        <f t="shared" si="5"/>
        <v>0</v>
      </c>
      <c r="AJ94" s="2">
        <f t="shared" si="6"/>
        <v>0</v>
      </c>
    </row>
    <row r="95" spans="1:36" ht="18" customHeight="1" x14ac:dyDescent="0.2">
      <c r="A95" s="14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>
        <f t="shared" si="5"/>
        <v>0</v>
      </c>
      <c r="AJ95" s="2">
        <f t="shared" si="6"/>
        <v>0</v>
      </c>
    </row>
    <row r="96" spans="1:36" ht="18" customHeight="1" x14ac:dyDescent="0.2">
      <c r="A96" s="12" t="s">
        <v>67</v>
      </c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>
        <f t="shared" si="5"/>
        <v>0</v>
      </c>
      <c r="AJ96" s="2">
        <f t="shared" si="6"/>
        <v>0</v>
      </c>
    </row>
    <row r="97" spans="1:36" ht="18" customHeight="1" x14ac:dyDescent="0.2">
      <c r="A97" s="13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>
        <f t="shared" si="5"/>
        <v>0</v>
      </c>
      <c r="AJ97" s="2">
        <f t="shared" si="6"/>
        <v>0</v>
      </c>
    </row>
    <row r="98" spans="1:36" ht="18" customHeight="1" x14ac:dyDescent="0.2">
      <c r="A98" s="13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>
        <f t="shared" si="5"/>
        <v>0</v>
      </c>
      <c r="AJ98" s="2">
        <f t="shared" si="6"/>
        <v>0</v>
      </c>
    </row>
    <row r="99" spans="1:36" ht="18" customHeight="1" x14ac:dyDescent="0.2">
      <c r="A99" s="13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>
        <f t="shared" si="5"/>
        <v>0</v>
      </c>
      <c r="AJ99" s="2">
        <f t="shared" si="6"/>
        <v>0</v>
      </c>
    </row>
    <row r="100" spans="1:36" ht="18" customHeight="1" x14ac:dyDescent="0.2">
      <c r="A100" s="13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>
        <f t="shared" si="5"/>
        <v>0</v>
      </c>
      <c r="AJ100" s="2">
        <f t="shared" si="6"/>
        <v>0</v>
      </c>
    </row>
    <row r="101" spans="1:36" ht="18" customHeight="1" x14ac:dyDescent="0.2">
      <c r="A101" s="13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>
        <f t="shared" si="5"/>
        <v>0</v>
      </c>
      <c r="AJ101" s="2">
        <f t="shared" si="6"/>
        <v>0</v>
      </c>
    </row>
    <row r="102" spans="1:36" ht="18" customHeight="1" x14ac:dyDescent="0.2">
      <c r="A102" s="13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>
        <f t="shared" si="5"/>
        <v>0</v>
      </c>
      <c r="AJ102" s="2">
        <f t="shared" si="6"/>
        <v>0</v>
      </c>
    </row>
    <row r="103" spans="1:36" ht="18" customHeight="1" x14ac:dyDescent="0.2">
      <c r="A103" s="14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>
        <f t="shared" si="5"/>
        <v>0</v>
      </c>
      <c r="AJ103" s="2">
        <f t="shared" si="6"/>
        <v>0</v>
      </c>
    </row>
    <row r="104" spans="1:36" ht="18" customHeight="1" x14ac:dyDescent="0.2">
      <c r="A104" s="12" t="s">
        <v>68</v>
      </c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>
        <f t="shared" si="5"/>
        <v>0</v>
      </c>
      <c r="AJ104" s="2">
        <f t="shared" si="6"/>
        <v>0</v>
      </c>
    </row>
    <row r="105" spans="1:36" ht="18" customHeight="1" x14ac:dyDescent="0.2">
      <c r="A105" s="13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>
        <f t="shared" si="5"/>
        <v>0</v>
      </c>
      <c r="AJ105" s="2">
        <f t="shared" si="6"/>
        <v>0</v>
      </c>
    </row>
    <row r="106" spans="1:36" ht="18" customHeight="1" x14ac:dyDescent="0.2">
      <c r="A106" s="13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>
        <f t="shared" si="5"/>
        <v>0</v>
      </c>
      <c r="AJ106" s="2">
        <f t="shared" si="6"/>
        <v>0</v>
      </c>
    </row>
    <row r="107" spans="1:36" ht="18" customHeight="1" x14ac:dyDescent="0.2">
      <c r="A107" s="13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>
        <f t="shared" si="5"/>
        <v>0</v>
      </c>
      <c r="AJ107" s="2">
        <f t="shared" si="6"/>
        <v>0</v>
      </c>
    </row>
    <row r="108" spans="1:36" ht="18" customHeight="1" x14ac:dyDescent="0.2">
      <c r="A108" s="13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>
        <f t="shared" si="5"/>
        <v>0</v>
      </c>
      <c r="AJ108" s="2">
        <f t="shared" si="6"/>
        <v>0</v>
      </c>
    </row>
    <row r="109" spans="1:36" ht="18" customHeight="1" x14ac:dyDescent="0.2">
      <c r="A109" s="13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>
        <f t="shared" si="5"/>
        <v>0</v>
      </c>
      <c r="AJ109" s="2">
        <f t="shared" si="6"/>
        <v>0</v>
      </c>
    </row>
    <row r="110" spans="1:36" ht="18" customHeight="1" x14ac:dyDescent="0.2">
      <c r="A110" s="13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>
        <f t="shared" si="5"/>
        <v>0</v>
      </c>
      <c r="AJ110" s="2">
        <f t="shared" si="6"/>
        <v>0</v>
      </c>
    </row>
    <row r="111" spans="1:36" ht="18" customHeight="1" x14ac:dyDescent="0.2">
      <c r="A111" s="13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>
        <f t="shared" si="5"/>
        <v>0</v>
      </c>
      <c r="AJ111" s="2">
        <f t="shared" si="6"/>
        <v>0</v>
      </c>
    </row>
    <row r="112" spans="1:36" ht="18" customHeight="1" x14ac:dyDescent="0.2">
      <c r="A112" s="14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>
        <f t="shared" si="5"/>
        <v>0</v>
      </c>
      <c r="AJ112" s="2">
        <f t="shared" si="6"/>
        <v>0</v>
      </c>
    </row>
    <row r="113" spans="1:36" ht="18" customHeight="1" x14ac:dyDescent="0.2">
      <c r="A113" s="8" t="s">
        <v>58</v>
      </c>
      <c r="B113" s="9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>
        <f t="shared" si="5"/>
        <v>0</v>
      </c>
      <c r="AJ113" s="2">
        <f t="shared" si="6"/>
        <v>0</v>
      </c>
    </row>
    <row r="114" spans="1:36" ht="18" customHeight="1" x14ac:dyDescent="0.2">
      <c r="A114" s="8" t="s">
        <v>69</v>
      </c>
      <c r="B114" s="9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>
        <f t="shared" si="5"/>
        <v>0</v>
      </c>
      <c r="AJ114" s="2">
        <f t="shared" si="6"/>
        <v>0</v>
      </c>
    </row>
    <row r="115" spans="1:36" ht="18" customHeight="1" x14ac:dyDescent="0.2">
      <c r="A115" s="8" t="s">
        <v>3</v>
      </c>
      <c r="B115" s="9"/>
      <c r="C115" s="2"/>
      <c r="D115" s="2"/>
      <c r="E115" s="2">
        <f t="shared" ref="E115:AI115" si="7">SUM(E3:E114)</f>
        <v>0</v>
      </c>
      <c r="F115" s="2">
        <f t="shared" si="7"/>
        <v>0</v>
      </c>
      <c r="G115" s="2">
        <f t="shared" si="7"/>
        <v>0</v>
      </c>
      <c r="H115" s="2">
        <f t="shared" si="7"/>
        <v>0</v>
      </c>
      <c r="I115" s="2">
        <f t="shared" si="7"/>
        <v>0</v>
      </c>
      <c r="J115" s="2">
        <f t="shared" si="7"/>
        <v>0</v>
      </c>
      <c r="K115" s="2">
        <f t="shared" si="7"/>
        <v>0</v>
      </c>
      <c r="L115" s="2">
        <f t="shared" si="7"/>
        <v>0</v>
      </c>
      <c r="M115" s="2">
        <f t="shared" si="7"/>
        <v>0</v>
      </c>
      <c r="N115" s="2">
        <f t="shared" si="7"/>
        <v>0</v>
      </c>
      <c r="O115" s="2">
        <f t="shared" si="7"/>
        <v>0</v>
      </c>
      <c r="P115" s="2">
        <f t="shared" si="7"/>
        <v>0</v>
      </c>
      <c r="Q115" s="2">
        <f t="shared" si="7"/>
        <v>0</v>
      </c>
      <c r="R115" s="2">
        <f t="shared" si="7"/>
        <v>0</v>
      </c>
      <c r="S115" s="2">
        <f t="shared" si="7"/>
        <v>0</v>
      </c>
      <c r="T115" s="2">
        <f t="shared" si="7"/>
        <v>0</v>
      </c>
      <c r="U115" s="2">
        <f t="shared" si="7"/>
        <v>0</v>
      </c>
      <c r="V115" s="2">
        <f t="shared" si="7"/>
        <v>0</v>
      </c>
      <c r="W115" s="2">
        <f t="shared" si="7"/>
        <v>0</v>
      </c>
      <c r="X115" s="2">
        <f t="shared" si="7"/>
        <v>0</v>
      </c>
      <c r="Y115" s="2">
        <f t="shared" si="7"/>
        <v>0</v>
      </c>
      <c r="Z115" s="2">
        <f t="shared" si="7"/>
        <v>0</v>
      </c>
      <c r="AA115" s="2">
        <f t="shared" si="7"/>
        <v>0</v>
      </c>
      <c r="AB115" s="2">
        <f t="shared" si="7"/>
        <v>0</v>
      </c>
      <c r="AC115" s="2">
        <f t="shared" si="7"/>
        <v>0</v>
      </c>
      <c r="AD115" s="2">
        <f t="shared" si="7"/>
        <v>0</v>
      </c>
      <c r="AE115" s="2">
        <f t="shared" si="7"/>
        <v>0</v>
      </c>
      <c r="AF115" s="2">
        <f t="shared" si="7"/>
        <v>0</v>
      </c>
      <c r="AG115" s="2">
        <f t="shared" si="7"/>
        <v>0</v>
      </c>
      <c r="AH115" s="2">
        <f t="shared" si="7"/>
        <v>0</v>
      </c>
      <c r="AI115" s="2">
        <f t="shared" si="7"/>
        <v>0</v>
      </c>
      <c r="AJ115" s="2">
        <f>SUM(AJ67:AJ114)</f>
        <v>0</v>
      </c>
    </row>
    <row r="117" spans="1:36" x14ac:dyDescent="0.2">
      <c r="A117" s="1" t="s">
        <v>61</v>
      </c>
      <c r="E117" s="1">
        <f t="shared" ref="E117:AJ117" si="8">SUM(E67:E92)</f>
        <v>0</v>
      </c>
      <c r="F117" s="1">
        <f t="shared" si="8"/>
        <v>0</v>
      </c>
      <c r="G117" s="1">
        <f t="shared" si="8"/>
        <v>0</v>
      </c>
      <c r="H117" s="1">
        <f t="shared" si="8"/>
        <v>0</v>
      </c>
      <c r="I117" s="1">
        <f t="shared" si="8"/>
        <v>0</v>
      </c>
      <c r="J117" s="1">
        <f t="shared" si="8"/>
        <v>0</v>
      </c>
      <c r="K117" s="1">
        <f t="shared" si="8"/>
        <v>0</v>
      </c>
      <c r="L117" s="1">
        <f t="shared" si="8"/>
        <v>0</v>
      </c>
      <c r="M117" s="1">
        <f t="shared" si="8"/>
        <v>0</v>
      </c>
      <c r="N117" s="1">
        <f t="shared" si="8"/>
        <v>0</v>
      </c>
      <c r="O117" s="1">
        <f t="shared" si="8"/>
        <v>0</v>
      </c>
      <c r="P117" s="1">
        <f t="shared" si="8"/>
        <v>0</v>
      </c>
      <c r="Q117" s="1">
        <f t="shared" si="8"/>
        <v>0</v>
      </c>
      <c r="R117" s="1">
        <f t="shared" si="8"/>
        <v>0</v>
      </c>
      <c r="S117" s="1">
        <f t="shared" si="8"/>
        <v>0</v>
      </c>
      <c r="T117" s="1">
        <f t="shared" si="8"/>
        <v>0</v>
      </c>
      <c r="U117" s="1">
        <f t="shared" si="8"/>
        <v>0</v>
      </c>
      <c r="V117" s="1">
        <f t="shared" si="8"/>
        <v>0</v>
      </c>
      <c r="W117" s="1">
        <f t="shared" si="8"/>
        <v>0</v>
      </c>
      <c r="X117" s="1">
        <f t="shared" si="8"/>
        <v>0</v>
      </c>
      <c r="Y117" s="1">
        <f t="shared" si="8"/>
        <v>0</v>
      </c>
      <c r="Z117" s="1">
        <f t="shared" si="8"/>
        <v>0</v>
      </c>
      <c r="AA117" s="1">
        <f t="shared" si="8"/>
        <v>0</v>
      </c>
      <c r="AB117" s="1">
        <f t="shared" si="8"/>
        <v>0</v>
      </c>
      <c r="AC117" s="1">
        <f t="shared" si="8"/>
        <v>0</v>
      </c>
      <c r="AD117" s="1">
        <f t="shared" si="8"/>
        <v>0</v>
      </c>
      <c r="AE117" s="1">
        <f t="shared" si="8"/>
        <v>0</v>
      </c>
      <c r="AF117" s="1">
        <f t="shared" si="8"/>
        <v>0</v>
      </c>
      <c r="AG117" s="1">
        <f t="shared" si="8"/>
        <v>0</v>
      </c>
      <c r="AH117" s="1">
        <f t="shared" si="8"/>
        <v>0</v>
      </c>
      <c r="AI117" s="1">
        <f t="shared" si="8"/>
        <v>0</v>
      </c>
      <c r="AJ117" s="1">
        <f t="shared" si="8"/>
        <v>0</v>
      </c>
    </row>
    <row r="118" spans="1:36" x14ac:dyDescent="0.2">
      <c r="A118" s="1" t="s">
        <v>60</v>
      </c>
      <c r="E118" s="1">
        <f t="shared" ref="E118:AJ118" si="9">SUM(E67:E95)</f>
        <v>0</v>
      </c>
      <c r="F118" s="1">
        <f t="shared" si="9"/>
        <v>0</v>
      </c>
      <c r="G118" s="1">
        <f t="shared" si="9"/>
        <v>0</v>
      </c>
      <c r="H118" s="1">
        <f t="shared" si="9"/>
        <v>0</v>
      </c>
      <c r="I118" s="1">
        <f t="shared" si="9"/>
        <v>0</v>
      </c>
      <c r="J118" s="1">
        <f t="shared" si="9"/>
        <v>0</v>
      </c>
      <c r="K118" s="1">
        <f t="shared" si="9"/>
        <v>0</v>
      </c>
      <c r="L118" s="1">
        <f t="shared" si="9"/>
        <v>0</v>
      </c>
      <c r="M118" s="1">
        <f t="shared" si="9"/>
        <v>0</v>
      </c>
      <c r="N118" s="1">
        <f t="shared" si="9"/>
        <v>0</v>
      </c>
      <c r="O118" s="1">
        <f t="shared" si="9"/>
        <v>0</v>
      </c>
      <c r="P118" s="1">
        <f t="shared" si="9"/>
        <v>0</v>
      </c>
      <c r="Q118" s="1">
        <f t="shared" si="9"/>
        <v>0</v>
      </c>
      <c r="R118" s="1">
        <f t="shared" si="9"/>
        <v>0</v>
      </c>
      <c r="S118" s="1">
        <f t="shared" si="9"/>
        <v>0</v>
      </c>
      <c r="T118" s="1">
        <f t="shared" si="9"/>
        <v>0</v>
      </c>
      <c r="U118" s="1">
        <f t="shared" si="9"/>
        <v>0</v>
      </c>
      <c r="V118" s="1">
        <f t="shared" si="9"/>
        <v>0</v>
      </c>
      <c r="W118" s="1">
        <f t="shared" si="9"/>
        <v>0</v>
      </c>
      <c r="X118" s="1">
        <f t="shared" si="9"/>
        <v>0</v>
      </c>
      <c r="Y118" s="1">
        <f t="shared" si="9"/>
        <v>0</v>
      </c>
      <c r="Z118" s="1">
        <f t="shared" si="9"/>
        <v>0</v>
      </c>
      <c r="AA118" s="1">
        <f t="shared" si="9"/>
        <v>0</v>
      </c>
      <c r="AB118" s="1">
        <f t="shared" si="9"/>
        <v>0</v>
      </c>
      <c r="AC118" s="1">
        <f t="shared" si="9"/>
        <v>0</v>
      </c>
      <c r="AD118" s="1">
        <f t="shared" si="9"/>
        <v>0</v>
      </c>
      <c r="AE118" s="1">
        <f t="shared" si="9"/>
        <v>0</v>
      </c>
      <c r="AF118" s="1">
        <f t="shared" si="9"/>
        <v>0</v>
      </c>
      <c r="AG118" s="1">
        <f t="shared" si="9"/>
        <v>0</v>
      </c>
      <c r="AH118" s="1">
        <f t="shared" si="9"/>
        <v>0</v>
      </c>
      <c r="AI118" s="1">
        <f t="shared" si="9"/>
        <v>0</v>
      </c>
      <c r="AJ118" s="1">
        <f t="shared" si="9"/>
        <v>0</v>
      </c>
    </row>
    <row r="119" spans="1:36" x14ac:dyDescent="0.2">
      <c r="A119" s="1" t="s">
        <v>66</v>
      </c>
      <c r="E119" s="1">
        <f t="shared" ref="E119:AJ119" si="10">SUM(E96:E103)</f>
        <v>0</v>
      </c>
      <c r="F119" s="1">
        <f t="shared" si="10"/>
        <v>0</v>
      </c>
      <c r="G119" s="1">
        <f t="shared" si="10"/>
        <v>0</v>
      </c>
      <c r="H119" s="1">
        <f t="shared" si="10"/>
        <v>0</v>
      </c>
      <c r="I119" s="1">
        <f t="shared" si="10"/>
        <v>0</v>
      </c>
      <c r="J119" s="1">
        <f t="shared" si="10"/>
        <v>0</v>
      </c>
      <c r="K119" s="1">
        <f t="shared" si="10"/>
        <v>0</v>
      </c>
      <c r="L119" s="1">
        <f t="shared" si="10"/>
        <v>0</v>
      </c>
      <c r="M119" s="1">
        <f t="shared" si="10"/>
        <v>0</v>
      </c>
      <c r="N119" s="1">
        <f t="shared" si="10"/>
        <v>0</v>
      </c>
      <c r="O119" s="1">
        <f t="shared" si="10"/>
        <v>0</v>
      </c>
      <c r="P119" s="1">
        <f t="shared" si="10"/>
        <v>0</v>
      </c>
      <c r="Q119" s="1">
        <f t="shared" si="10"/>
        <v>0</v>
      </c>
      <c r="R119" s="1">
        <f t="shared" si="10"/>
        <v>0</v>
      </c>
      <c r="S119" s="1">
        <f t="shared" si="10"/>
        <v>0</v>
      </c>
      <c r="T119" s="1">
        <f t="shared" si="10"/>
        <v>0</v>
      </c>
      <c r="U119" s="1">
        <f t="shared" si="10"/>
        <v>0</v>
      </c>
      <c r="V119" s="1">
        <f t="shared" si="10"/>
        <v>0</v>
      </c>
      <c r="W119" s="1">
        <f t="shared" si="10"/>
        <v>0</v>
      </c>
      <c r="X119" s="1">
        <f t="shared" si="10"/>
        <v>0</v>
      </c>
      <c r="Y119" s="1">
        <f t="shared" si="10"/>
        <v>0</v>
      </c>
      <c r="Z119" s="1">
        <f t="shared" si="10"/>
        <v>0</v>
      </c>
      <c r="AA119" s="1">
        <f t="shared" si="10"/>
        <v>0</v>
      </c>
      <c r="AB119" s="1">
        <f t="shared" si="10"/>
        <v>0</v>
      </c>
      <c r="AC119" s="1">
        <f t="shared" si="10"/>
        <v>0</v>
      </c>
      <c r="AD119" s="1">
        <f t="shared" si="10"/>
        <v>0</v>
      </c>
      <c r="AE119" s="1">
        <f t="shared" si="10"/>
        <v>0</v>
      </c>
      <c r="AF119" s="1">
        <f t="shared" si="10"/>
        <v>0</v>
      </c>
      <c r="AG119" s="1">
        <f t="shared" si="10"/>
        <v>0</v>
      </c>
      <c r="AH119" s="1">
        <f t="shared" si="10"/>
        <v>0</v>
      </c>
      <c r="AI119" s="1">
        <f t="shared" si="10"/>
        <v>0</v>
      </c>
      <c r="AJ119" s="1">
        <f t="shared" si="10"/>
        <v>0</v>
      </c>
    </row>
    <row r="120" spans="1:36" x14ac:dyDescent="0.2">
      <c r="A120" s="1" t="s">
        <v>62</v>
      </c>
      <c r="E120" s="1">
        <f t="shared" ref="E120:AJ120" si="11">SUM(E104:E112)</f>
        <v>0</v>
      </c>
      <c r="F120" s="1">
        <f t="shared" si="11"/>
        <v>0</v>
      </c>
      <c r="G120" s="1">
        <f t="shared" si="11"/>
        <v>0</v>
      </c>
      <c r="H120" s="1">
        <f t="shared" si="11"/>
        <v>0</v>
      </c>
      <c r="I120" s="1">
        <f t="shared" si="11"/>
        <v>0</v>
      </c>
      <c r="J120" s="1">
        <f t="shared" si="11"/>
        <v>0</v>
      </c>
      <c r="K120" s="1">
        <f t="shared" si="11"/>
        <v>0</v>
      </c>
      <c r="L120" s="1">
        <f t="shared" si="11"/>
        <v>0</v>
      </c>
      <c r="M120" s="1">
        <f t="shared" si="11"/>
        <v>0</v>
      </c>
      <c r="N120" s="1">
        <f t="shared" si="11"/>
        <v>0</v>
      </c>
      <c r="O120" s="1">
        <f t="shared" si="11"/>
        <v>0</v>
      </c>
      <c r="P120" s="1">
        <f t="shared" si="11"/>
        <v>0</v>
      </c>
      <c r="Q120" s="1">
        <f t="shared" si="11"/>
        <v>0</v>
      </c>
      <c r="R120" s="1">
        <f t="shared" si="11"/>
        <v>0</v>
      </c>
      <c r="S120" s="1">
        <f t="shared" si="11"/>
        <v>0</v>
      </c>
      <c r="T120" s="1">
        <f t="shared" si="11"/>
        <v>0</v>
      </c>
      <c r="U120" s="1">
        <f t="shared" si="11"/>
        <v>0</v>
      </c>
      <c r="V120" s="1">
        <f t="shared" si="11"/>
        <v>0</v>
      </c>
      <c r="W120" s="1">
        <f t="shared" si="11"/>
        <v>0</v>
      </c>
      <c r="X120" s="1">
        <f t="shared" si="11"/>
        <v>0</v>
      </c>
      <c r="Y120" s="1">
        <f t="shared" si="11"/>
        <v>0</v>
      </c>
      <c r="Z120" s="1">
        <f t="shared" si="11"/>
        <v>0</v>
      </c>
      <c r="AA120" s="1">
        <f t="shared" si="11"/>
        <v>0</v>
      </c>
      <c r="AB120" s="1">
        <f t="shared" si="11"/>
        <v>0</v>
      </c>
      <c r="AC120" s="1">
        <f t="shared" si="11"/>
        <v>0</v>
      </c>
      <c r="AD120" s="1">
        <f t="shared" si="11"/>
        <v>0</v>
      </c>
      <c r="AE120" s="1">
        <f t="shared" si="11"/>
        <v>0</v>
      </c>
      <c r="AF120" s="1">
        <f t="shared" si="11"/>
        <v>0</v>
      </c>
      <c r="AG120" s="1">
        <f t="shared" si="11"/>
        <v>0</v>
      </c>
      <c r="AH120" s="1">
        <f t="shared" si="11"/>
        <v>0</v>
      </c>
      <c r="AI120" s="1">
        <f t="shared" si="11"/>
        <v>0</v>
      </c>
      <c r="AJ120" s="1">
        <f t="shared" si="11"/>
        <v>0</v>
      </c>
    </row>
    <row r="121" spans="1:36" x14ac:dyDescent="0.2">
      <c r="A121" s="1" t="s">
        <v>63</v>
      </c>
      <c r="E121" s="1">
        <f t="shared" ref="E121:AJ121" si="12">SUM(E67:E113)</f>
        <v>0</v>
      </c>
      <c r="F121" s="1">
        <f t="shared" si="12"/>
        <v>0</v>
      </c>
      <c r="G121" s="1">
        <f t="shared" si="12"/>
        <v>0</v>
      </c>
      <c r="H121" s="1">
        <f t="shared" si="12"/>
        <v>0</v>
      </c>
      <c r="I121" s="1">
        <f t="shared" si="12"/>
        <v>0</v>
      </c>
      <c r="J121" s="1">
        <f t="shared" si="12"/>
        <v>0</v>
      </c>
      <c r="K121" s="1">
        <f t="shared" si="12"/>
        <v>0</v>
      </c>
      <c r="L121" s="1">
        <f t="shared" si="12"/>
        <v>0</v>
      </c>
      <c r="M121" s="1">
        <f t="shared" si="12"/>
        <v>0</v>
      </c>
      <c r="N121" s="1">
        <f t="shared" si="12"/>
        <v>0</v>
      </c>
      <c r="O121" s="1">
        <f t="shared" si="12"/>
        <v>0</v>
      </c>
      <c r="P121" s="1">
        <f t="shared" si="12"/>
        <v>0</v>
      </c>
      <c r="Q121" s="1">
        <f t="shared" si="12"/>
        <v>0</v>
      </c>
      <c r="R121" s="1">
        <f t="shared" si="12"/>
        <v>0</v>
      </c>
      <c r="S121" s="1">
        <f t="shared" si="12"/>
        <v>0</v>
      </c>
      <c r="T121" s="1">
        <f t="shared" si="12"/>
        <v>0</v>
      </c>
      <c r="U121" s="1">
        <f t="shared" si="12"/>
        <v>0</v>
      </c>
      <c r="V121" s="1">
        <f t="shared" si="12"/>
        <v>0</v>
      </c>
      <c r="W121" s="1">
        <f t="shared" si="12"/>
        <v>0</v>
      </c>
      <c r="X121" s="1">
        <f t="shared" si="12"/>
        <v>0</v>
      </c>
      <c r="Y121" s="1">
        <f t="shared" si="12"/>
        <v>0</v>
      </c>
      <c r="Z121" s="1">
        <f t="shared" si="12"/>
        <v>0</v>
      </c>
      <c r="AA121" s="1">
        <f t="shared" si="12"/>
        <v>0</v>
      </c>
      <c r="AB121" s="1">
        <f t="shared" si="12"/>
        <v>0</v>
      </c>
      <c r="AC121" s="1">
        <f t="shared" si="12"/>
        <v>0</v>
      </c>
      <c r="AD121" s="1">
        <f t="shared" si="12"/>
        <v>0</v>
      </c>
      <c r="AE121" s="1">
        <f t="shared" si="12"/>
        <v>0</v>
      </c>
      <c r="AF121" s="1">
        <f t="shared" si="12"/>
        <v>0</v>
      </c>
      <c r="AG121" s="1">
        <f t="shared" si="12"/>
        <v>0</v>
      </c>
      <c r="AH121" s="1">
        <f t="shared" si="12"/>
        <v>0</v>
      </c>
      <c r="AI121" s="1">
        <f t="shared" si="12"/>
        <v>0</v>
      </c>
      <c r="AJ121" s="1">
        <f t="shared" si="12"/>
        <v>0</v>
      </c>
    </row>
    <row r="122" spans="1:36" x14ac:dyDescent="0.2">
      <c r="A122" s="1" t="s">
        <v>70</v>
      </c>
      <c r="AH122" s="1">
        <f>SUM(AH67:AH114)</f>
        <v>0</v>
      </c>
      <c r="AI122" s="1">
        <f>SUM(AI67:AI114)</f>
        <v>0</v>
      </c>
      <c r="AJ122" s="1">
        <f>SUM(AJ67:AJ114)</f>
        <v>0</v>
      </c>
    </row>
  </sheetData>
  <mergeCells count="25">
    <mergeCell ref="Y2:Z2"/>
    <mergeCell ref="AB2:AD2"/>
    <mergeCell ref="A104:A112"/>
    <mergeCell ref="A93:A95"/>
    <mergeCell ref="N2:P2"/>
    <mergeCell ref="E1:E2"/>
    <mergeCell ref="F1:F2"/>
    <mergeCell ref="R2:T2"/>
    <mergeCell ref="U2:V2"/>
    <mergeCell ref="G1:J1"/>
    <mergeCell ref="K1:M1"/>
    <mergeCell ref="A96:A103"/>
    <mergeCell ref="AJ1:AJ2"/>
    <mergeCell ref="A3:A26"/>
    <mergeCell ref="A27:A43"/>
    <mergeCell ref="A44:A66"/>
    <mergeCell ref="A67:A92"/>
    <mergeCell ref="N1:V1"/>
    <mergeCell ref="W1:AD1"/>
    <mergeCell ref="AE1:AF1"/>
    <mergeCell ref="AG1:AG2"/>
    <mergeCell ref="AH1:AH2"/>
    <mergeCell ref="AI1:AI2"/>
    <mergeCell ref="C1:C2"/>
    <mergeCell ref="D1:D2"/>
  </mergeCells>
  <phoneticPr fontId="1"/>
  <pageMargins left="0.70866141732283472" right="0.35433070866141736" top="0.43307086614173229" bottom="0.43307086614173229" header="0.31496062992125984" footer="0.27559055118110237"/>
  <pageSetup paperSize="9" scale="65" fitToWidth="0" fitToHeight="2" orientation="portrait" r:id="rId1"/>
  <headerFooter alignWithMargins="0">
    <oddFooter>&amp;C&amp;P</oddFooter>
  </headerFooter>
  <rowBreaks count="1" manualBreakCount="1">
    <brk id="66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J122"/>
  <sheetViews>
    <sheetView zoomScale="75" workbookViewId="0">
      <pane xSplit="2" ySplit="2" topLeftCell="C3" activePane="bottomRight" state="frozen"/>
      <selection pane="topRight"/>
      <selection pane="bottomLeft"/>
      <selection pane="bottomRight"/>
    </sheetView>
  </sheetViews>
  <sheetFormatPr defaultColWidth="9" defaultRowHeight="13.2" x14ac:dyDescent="0.2"/>
  <cols>
    <col min="1" max="1" width="8.88671875" style="1" customWidth="1"/>
    <col min="2" max="2" width="43.21875" style="1" customWidth="1"/>
    <col min="3" max="36" width="15.33203125" style="1" customWidth="1"/>
    <col min="37" max="53" width="12.109375" style="1" customWidth="1"/>
    <col min="54" max="16384" width="9" style="1"/>
  </cols>
  <sheetData>
    <row r="1" spans="1:36" ht="28.5" customHeight="1" x14ac:dyDescent="0.2">
      <c r="A1" s="4"/>
      <c r="B1" s="5"/>
      <c r="C1" s="12" t="s">
        <v>72</v>
      </c>
      <c r="D1" s="12" t="s">
        <v>73</v>
      </c>
      <c r="E1" s="12" t="s">
        <v>153</v>
      </c>
      <c r="F1" s="12" t="s">
        <v>74</v>
      </c>
      <c r="G1" s="15" t="s">
        <v>75</v>
      </c>
      <c r="H1" s="16"/>
      <c r="I1" s="16"/>
      <c r="J1" s="17"/>
      <c r="K1" s="15" t="s">
        <v>76</v>
      </c>
      <c r="L1" s="16"/>
      <c r="M1" s="17"/>
      <c r="N1" s="15" t="s">
        <v>77</v>
      </c>
      <c r="O1" s="16"/>
      <c r="P1" s="16"/>
      <c r="Q1" s="16"/>
      <c r="R1" s="16"/>
      <c r="S1" s="16"/>
      <c r="T1" s="16"/>
      <c r="U1" s="16"/>
      <c r="V1" s="17"/>
      <c r="W1" s="15" t="s">
        <v>78</v>
      </c>
      <c r="X1" s="16"/>
      <c r="Y1" s="16"/>
      <c r="Z1" s="16"/>
      <c r="AA1" s="16"/>
      <c r="AB1" s="16"/>
      <c r="AC1" s="16"/>
      <c r="AD1" s="17"/>
      <c r="AE1" s="15" t="s">
        <v>79</v>
      </c>
      <c r="AF1" s="17"/>
      <c r="AG1" s="12" t="s">
        <v>80</v>
      </c>
      <c r="AH1" s="12" t="s">
        <v>81</v>
      </c>
      <c r="AI1" s="12" t="s">
        <v>59</v>
      </c>
      <c r="AJ1" s="12" t="s">
        <v>82</v>
      </c>
    </row>
    <row r="2" spans="1:36" ht="43.5" customHeight="1" x14ac:dyDescent="0.2">
      <c r="A2" s="6"/>
      <c r="B2" s="7"/>
      <c r="C2" s="14"/>
      <c r="D2" s="14"/>
      <c r="E2" s="14"/>
      <c r="F2" s="14"/>
      <c r="G2" s="3" t="s">
        <v>83</v>
      </c>
      <c r="H2" s="3" t="s">
        <v>84</v>
      </c>
      <c r="I2" s="3" t="s">
        <v>85</v>
      </c>
      <c r="J2" s="3" t="s">
        <v>86</v>
      </c>
      <c r="K2" s="3" t="s">
        <v>87</v>
      </c>
      <c r="L2" s="3" t="s">
        <v>88</v>
      </c>
      <c r="M2" s="3" t="s">
        <v>89</v>
      </c>
      <c r="N2" s="3" t="s">
        <v>90</v>
      </c>
      <c r="O2" s="3" t="s">
        <v>91</v>
      </c>
      <c r="P2" s="3" t="s">
        <v>92</v>
      </c>
      <c r="Q2" s="3" t="s">
        <v>93</v>
      </c>
      <c r="R2" s="3" t="s">
        <v>94</v>
      </c>
      <c r="S2" s="3" t="s">
        <v>95</v>
      </c>
      <c r="T2" s="3" t="s">
        <v>96</v>
      </c>
      <c r="U2" s="3" t="s">
        <v>97</v>
      </c>
      <c r="V2" s="3" t="s">
        <v>98</v>
      </c>
      <c r="W2" s="3" t="s">
        <v>99</v>
      </c>
      <c r="X2" s="3" t="s">
        <v>100</v>
      </c>
      <c r="Y2" s="3" t="s">
        <v>101</v>
      </c>
      <c r="Z2" s="3" t="s">
        <v>102</v>
      </c>
      <c r="AA2" s="3" t="s">
        <v>103</v>
      </c>
      <c r="AB2" s="3" t="s">
        <v>104</v>
      </c>
      <c r="AC2" s="3" t="s">
        <v>105</v>
      </c>
      <c r="AD2" s="3" t="s">
        <v>106</v>
      </c>
      <c r="AE2" s="3" t="s">
        <v>107</v>
      </c>
      <c r="AF2" s="3" t="s">
        <v>108</v>
      </c>
      <c r="AG2" s="14"/>
      <c r="AH2" s="14"/>
      <c r="AI2" s="14"/>
      <c r="AJ2" s="14"/>
    </row>
    <row r="3" spans="1:36" ht="17.25" customHeight="1" x14ac:dyDescent="0.2">
      <c r="A3" s="12" t="s">
        <v>4</v>
      </c>
      <c r="B3" s="2" t="s">
        <v>28</v>
      </c>
      <c r="C3" s="2">
        <v>122630315</v>
      </c>
      <c r="D3" s="2">
        <v>16725419</v>
      </c>
      <c r="E3" s="2">
        <f>C3-D3</f>
        <v>105904896</v>
      </c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>
        <v>-105904896</v>
      </c>
      <c r="AI3" s="2">
        <f t="shared" ref="AI3:AI33" si="0">SUM(F3:AH3)</f>
        <v>-105904896</v>
      </c>
      <c r="AJ3" s="2">
        <f t="shared" ref="AJ3:AJ33" si="1">E3+AI3</f>
        <v>0</v>
      </c>
    </row>
    <row r="4" spans="1:36" ht="17.25" customHeight="1" x14ac:dyDescent="0.2">
      <c r="A4" s="13"/>
      <c r="B4" s="2" t="s">
        <v>29</v>
      </c>
      <c r="C4" s="2">
        <v>3942500</v>
      </c>
      <c r="D4" s="2">
        <v>7545666</v>
      </c>
      <c r="E4" s="2">
        <f t="shared" ref="E4:E26" si="2">C4-D4</f>
        <v>-3603166</v>
      </c>
      <c r="F4" s="2"/>
      <c r="G4" s="2"/>
      <c r="H4" s="2"/>
      <c r="I4" s="2"/>
      <c r="J4" s="2">
        <v>3603166</v>
      </c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>
        <f t="shared" si="0"/>
        <v>3603166</v>
      </c>
      <c r="AJ4" s="2">
        <f t="shared" si="1"/>
        <v>0</v>
      </c>
    </row>
    <row r="5" spans="1:36" ht="17.25" customHeight="1" x14ac:dyDescent="0.2">
      <c r="A5" s="13"/>
      <c r="B5" s="2" t="s">
        <v>30</v>
      </c>
      <c r="C5" s="2">
        <v>8008</v>
      </c>
      <c r="D5" s="2">
        <v>20008</v>
      </c>
      <c r="E5" s="2">
        <f t="shared" si="2"/>
        <v>-12000</v>
      </c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>
        <v>12000</v>
      </c>
      <c r="AI5" s="2">
        <f t="shared" si="0"/>
        <v>12000</v>
      </c>
      <c r="AJ5" s="2">
        <f t="shared" si="1"/>
        <v>0</v>
      </c>
    </row>
    <row r="6" spans="1:36" ht="17.25" customHeight="1" x14ac:dyDescent="0.2">
      <c r="A6" s="13"/>
      <c r="B6" s="2" t="s">
        <v>31</v>
      </c>
      <c r="C6" s="2">
        <v>1179423</v>
      </c>
      <c r="D6" s="2">
        <v>2672811</v>
      </c>
      <c r="E6" s="2">
        <f t="shared" si="2"/>
        <v>-1493388</v>
      </c>
      <c r="F6" s="2"/>
      <c r="G6" s="2"/>
      <c r="H6" s="2"/>
      <c r="I6" s="2"/>
      <c r="J6" s="2">
        <v>1493388</v>
      </c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>
        <f t="shared" si="0"/>
        <v>1493388</v>
      </c>
      <c r="AJ6" s="2">
        <f t="shared" si="1"/>
        <v>0</v>
      </c>
    </row>
    <row r="7" spans="1:36" ht="17.25" customHeight="1" x14ac:dyDescent="0.2">
      <c r="A7" s="13"/>
      <c r="B7" s="2" t="s">
        <v>33</v>
      </c>
      <c r="C7" s="2">
        <v>400805</v>
      </c>
      <c r="D7" s="2">
        <v>106596</v>
      </c>
      <c r="E7" s="2">
        <f t="shared" si="2"/>
        <v>294209</v>
      </c>
      <c r="F7" s="2"/>
      <c r="G7" s="2"/>
      <c r="H7" s="2"/>
      <c r="I7" s="2"/>
      <c r="J7" s="2"/>
      <c r="K7" s="2">
        <v>6000</v>
      </c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>
        <v>-300209</v>
      </c>
      <c r="AH7" s="2"/>
      <c r="AI7" s="2">
        <f t="shared" si="0"/>
        <v>-294209</v>
      </c>
      <c r="AJ7" s="2">
        <f t="shared" si="1"/>
        <v>0</v>
      </c>
    </row>
    <row r="8" spans="1:36" ht="17.25" customHeight="1" x14ac:dyDescent="0.2">
      <c r="A8" s="13"/>
      <c r="B8" s="2" t="s">
        <v>34</v>
      </c>
      <c r="C8" s="2">
        <v>-20000</v>
      </c>
      <c r="D8" s="2">
        <v>-66346</v>
      </c>
      <c r="E8" s="2">
        <f t="shared" si="2"/>
        <v>46346</v>
      </c>
      <c r="F8" s="2"/>
      <c r="G8" s="2"/>
      <c r="H8" s="2">
        <v>-46346</v>
      </c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>
        <f t="shared" si="0"/>
        <v>-46346</v>
      </c>
      <c r="AJ8" s="2">
        <f t="shared" si="1"/>
        <v>0</v>
      </c>
    </row>
    <row r="9" spans="1:36" ht="17.25" customHeight="1" x14ac:dyDescent="0.2">
      <c r="A9" s="13"/>
      <c r="B9" s="2" t="s">
        <v>35</v>
      </c>
      <c r="C9" s="2">
        <v>6000000</v>
      </c>
      <c r="D9" s="2">
        <v>6320004</v>
      </c>
      <c r="E9" s="2">
        <f t="shared" si="2"/>
        <v>-320004</v>
      </c>
      <c r="F9" s="2"/>
      <c r="G9" s="2"/>
      <c r="H9" s="2"/>
      <c r="I9" s="2"/>
      <c r="J9" s="2"/>
      <c r="K9" s="2"/>
      <c r="L9" s="2"/>
      <c r="M9" s="2"/>
      <c r="N9" s="2">
        <v>530000</v>
      </c>
      <c r="O9" s="2">
        <v>-209996</v>
      </c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>
        <f t="shared" si="0"/>
        <v>320004</v>
      </c>
      <c r="AJ9" s="2">
        <f t="shared" si="1"/>
        <v>0</v>
      </c>
    </row>
    <row r="10" spans="1:36" ht="17.25" customHeight="1" x14ac:dyDescent="0.2">
      <c r="A10" s="13"/>
      <c r="B10" s="2" t="s">
        <v>36</v>
      </c>
      <c r="C10" s="2">
        <v>-2029934</v>
      </c>
      <c r="D10" s="2">
        <v>-2275710</v>
      </c>
      <c r="E10" s="2">
        <f t="shared" si="2"/>
        <v>245776</v>
      </c>
      <c r="F10" s="2"/>
      <c r="G10" s="2"/>
      <c r="H10" s="2"/>
      <c r="I10" s="2"/>
      <c r="J10" s="2"/>
      <c r="K10" s="2"/>
      <c r="L10" s="2"/>
      <c r="M10" s="2"/>
      <c r="N10" s="2"/>
      <c r="O10" s="2">
        <v>69996</v>
      </c>
      <c r="P10" s="2">
        <v>-315772</v>
      </c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>
        <f t="shared" si="0"/>
        <v>-245776</v>
      </c>
      <c r="AJ10" s="2">
        <f t="shared" si="1"/>
        <v>0</v>
      </c>
    </row>
    <row r="11" spans="1:36" ht="17.25" customHeight="1" x14ac:dyDescent="0.2">
      <c r="A11" s="13"/>
      <c r="B11" s="2" t="s">
        <v>37</v>
      </c>
      <c r="C11" s="2">
        <v>5040000</v>
      </c>
      <c r="D11" s="2">
        <v>6340000</v>
      </c>
      <c r="E11" s="2">
        <f t="shared" si="2"/>
        <v>-1300000</v>
      </c>
      <c r="F11" s="2"/>
      <c r="G11" s="2"/>
      <c r="H11" s="2"/>
      <c r="I11" s="2"/>
      <c r="J11" s="2"/>
      <c r="K11" s="2"/>
      <c r="L11" s="2"/>
      <c r="M11" s="2"/>
      <c r="N11" s="2">
        <v>1400000</v>
      </c>
      <c r="O11" s="2">
        <v>-100000</v>
      </c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>
        <f t="shared" si="0"/>
        <v>1300000</v>
      </c>
      <c r="AJ11" s="2">
        <f t="shared" si="1"/>
        <v>0</v>
      </c>
    </row>
    <row r="12" spans="1:36" ht="17.25" customHeight="1" x14ac:dyDescent="0.2">
      <c r="A12" s="13"/>
      <c r="B12" s="2" t="s">
        <v>36</v>
      </c>
      <c r="C12" s="2">
        <v>-3877840</v>
      </c>
      <c r="D12" s="2">
        <v>-4225902</v>
      </c>
      <c r="E12" s="2">
        <f t="shared" si="2"/>
        <v>348062</v>
      </c>
      <c r="F12" s="2"/>
      <c r="G12" s="2"/>
      <c r="H12" s="2"/>
      <c r="I12" s="2"/>
      <c r="J12" s="2"/>
      <c r="K12" s="2"/>
      <c r="L12" s="2"/>
      <c r="M12" s="2"/>
      <c r="N12" s="2"/>
      <c r="O12" s="2">
        <v>20000</v>
      </c>
      <c r="P12" s="2">
        <v>-368062</v>
      </c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>
        <f t="shared" si="0"/>
        <v>-348062</v>
      </c>
      <c r="AJ12" s="2">
        <f t="shared" si="1"/>
        <v>0</v>
      </c>
    </row>
    <row r="13" spans="1:36" ht="17.25" customHeight="1" x14ac:dyDescent="0.2">
      <c r="A13" s="13"/>
      <c r="B13" s="2" t="s">
        <v>38</v>
      </c>
      <c r="C13" s="2">
        <v>15700000</v>
      </c>
      <c r="D13" s="2">
        <v>26846008</v>
      </c>
      <c r="E13" s="2">
        <f t="shared" si="2"/>
        <v>-11146008</v>
      </c>
      <c r="F13" s="2"/>
      <c r="G13" s="2"/>
      <c r="H13" s="2"/>
      <c r="I13" s="2"/>
      <c r="J13" s="2"/>
      <c r="K13" s="2"/>
      <c r="L13" s="2"/>
      <c r="M13" s="2"/>
      <c r="N13" s="2">
        <v>12000000</v>
      </c>
      <c r="O13" s="2">
        <v>-853992</v>
      </c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>
        <f t="shared" si="0"/>
        <v>11146008</v>
      </c>
      <c r="AJ13" s="2">
        <f t="shared" si="1"/>
        <v>0</v>
      </c>
    </row>
    <row r="14" spans="1:36" ht="17.25" customHeight="1" x14ac:dyDescent="0.2">
      <c r="A14" s="13"/>
      <c r="B14" s="2" t="s">
        <v>39</v>
      </c>
      <c r="C14" s="2">
        <v>1240000</v>
      </c>
      <c r="D14" s="2">
        <v>1540000</v>
      </c>
      <c r="E14" s="2">
        <f t="shared" si="2"/>
        <v>-300000</v>
      </c>
      <c r="F14" s="2"/>
      <c r="G14" s="2"/>
      <c r="H14" s="2"/>
      <c r="I14" s="2"/>
      <c r="J14" s="2"/>
      <c r="K14" s="2"/>
      <c r="L14" s="2"/>
      <c r="M14" s="2"/>
      <c r="N14" s="2"/>
      <c r="O14" s="2">
        <v>-340000</v>
      </c>
      <c r="P14" s="2"/>
      <c r="Q14" s="2">
        <v>640000</v>
      </c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>
        <f t="shared" si="0"/>
        <v>300000</v>
      </c>
      <c r="AJ14" s="2">
        <f t="shared" si="1"/>
        <v>0</v>
      </c>
    </row>
    <row r="15" spans="1:36" ht="17.25" customHeight="1" x14ac:dyDescent="0.2">
      <c r="A15" s="13"/>
      <c r="B15" s="2" t="s">
        <v>36</v>
      </c>
      <c r="C15" s="2">
        <v>-380000</v>
      </c>
      <c r="D15" s="2">
        <v>-290000</v>
      </c>
      <c r="E15" s="2">
        <f t="shared" si="2"/>
        <v>-90000</v>
      </c>
      <c r="F15" s="2"/>
      <c r="G15" s="2"/>
      <c r="H15" s="2"/>
      <c r="I15" s="2"/>
      <c r="J15" s="2"/>
      <c r="K15" s="2"/>
      <c r="L15" s="2"/>
      <c r="M15" s="2"/>
      <c r="N15" s="2"/>
      <c r="O15" s="2">
        <v>240000</v>
      </c>
      <c r="P15" s="2">
        <v>-150000</v>
      </c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>
        <f t="shared" si="0"/>
        <v>90000</v>
      </c>
      <c r="AJ15" s="2">
        <f t="shared" si="1"/>
        <v>0</v>
      </c>
    </row>
    <row r="16" spans="1:36" ht="17.25" customHeight="1" x14ac:dyDescent="0.2">
      <c r="A16" s="13"/>
      <c r="B16" s="2" t="s">
        <v>33</v>
      </c>
      <c r="C16" s="2">
        <v>320000</v>
      </c>
      <c r="D16" s="2">
        <v>532090</v>
      </c>
      <c r="E16" s="2">
        <f t="shared" si="2"/>
        <v>-212090</v>
      </c>
      <c r="F16" s="2"/>
      <c r="G16" s="2"/>
      <c r="H16" s="2"/>
      <c r="I16" s="2"/>
      <c r="J16" s="2"/>
      <c r="K16" s="2"/>
      <c r="L16" s="2"/>
      <c r="M16" s="2"/>
      <c r="N16" s="2">
        <v>280000</v>
      </c>
      <c r="O16" s="2">
        <v>-67910</v>
      </c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>
        <f t="shared" si="0"/>
        <v>212090</v>
      </c>
      <c r="AJ16" s="2">
        <f t="shared" si="1"/>
        <v>0</v>
      </c>
    </row>
    <row r="17" spans="1:36" ht="17.25" customHeight="1" x14ac:dyDescent="0.2">
      <c r="A17" s="13"/>
      <c r="B17" s="2" t="s">
        <v>36</v>
      </c>
      <c r="C17" s="2">
        <v>-225260</v>
      </c>
      <c r="D17" s="2">
        <v>-463400</v>
      </c>
      <c r="E17" s="2">
        <f t="shared" si="2"/>
        <v>238140</v>
      </c>
      <c r="F17" s="2"/>
      <c r="G17" s="2"/>
      <c r="H17" s="2"/>
      <c r="I17" s="2"/>
      <c r="J17" s="2"/>
      <c r="K17" s="2"/>
      <c r="L17" s="2"/>
      <c r="M17" s="2"/>
      <c r="N17" s="2"/>
      <c r="O17" s="2">
        <v>47910</v>
      </c>
      <c r="P17" s="2">
        <v>-286050</v>
      </c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>
        <f t="shared" si="0"/>
        <v>-238140</v>
      </c>
      <c r="AJ17" s="2">
        <f t="shared" si="1"/>
        <v>0</v>
      </c>
    </row>
    <row r="18" spans="1:36" ht="17.25" customHeight="1" x14ac:dyDescent="0.2">
      <c r="A18" s="13"/>
      <c r="B18" s="2" t="s">
        <v>40</v>
      </c>
      <c r="C18" s="2">
        <v>67013</v>
      </c>
      <c r="D18" s="2">
        <v>61380</v>
      </c>
      <c r="E18" s="2">
        <f t="shared" si="2"/>
        <v>5633</v>
      </c>
      <c r="F18" s="2"/>
      <c r="G18" s="2">
        <v>-3473</v>
      </c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>
        <v>-2160</v>
      </c>
      <c r="AG18" s="2"/>
      <c r="AH18" s="2"/>
      <c r="AI18" s="2">
        <f t="shared" si="0"/>
        <v>-5633</v>
      </c>
      <c r="AJ18" s="2">
        <f t="shared" si="1"/>
        <v>0</v>
      </c>
    </row>
    <row r="19" spans="1:36" ht="17.25" customHeight="1" x14ac:dyDescent="0.2">
      <c r="A19" s="13"/>
      <c r="B19" s="2" t="s">
        <v>33</v>
      </c>
      <c r="C19" s="2">
        <v>11387</v>
      </c>
      <c r="D19" s="2">
        <v>1004840</v>
      </c>
      <c r="E19" s="2">
        <f t="shared" si="2"/>
        <v>-993453</v>
      </c>
      <c r="F19" s="2"/>
      <c r="G19" s="2"/>
      <c r="H19" s="2"/>
      <c r="I19" s="2"/>
      <c r="J19" s="2"/>
      <c r="K19" s="2"/>
      <c r="L19" s="2"/>
      <c r="M19" s="2"/>
      <c r="N19" s="2">
        <v>1000000</v>
      </c>
      <c r="O19" s="2"/>
      <c r="P19" s="2">
        <v>-6547</v>
      </c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>
        <f t="shared" si="0"/>
        <v>993453</v>
      </c>
      <c r="AJ19" s="2">
        <f t="shared" si="1"/>
        <v>0</v>
      </c>
    </row>
    <row r="20" spans="1:36" ht="17.25" customHeight="1" x14ac:dyDescent="0.2">
      <c r="A20" s="13"/>
      <c r="B20" s="2" t="s">
        <v>41</v>
      </c>
      <c r="C20" s="2">
        <f>1672750-34000</f>
        <v>1638750</v>
      </c>
      <c r="D20" s="2">
        <v>1301765</v>
      </c>
      <c r="E20" s="2">
        <f t="shared" si="2"/>
        <v>336985</v>
      </c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>
        <v>120000</v>
      </c>
      <c r="S20" s="2">
        <v>-541985</v>
      </c>
      <c r="T20" s="2">
        <v>85000</v>
      </c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>
        <f t="shared" si="0"/>
        <v>-336985</v>
      </c>
      <c r="AJ20" s="2">
        <f t="shared" si="1"/>
        <v>0</v>
      </c>
    </row>
    <row r="21" spans="1:36" ht="17.25" customHeight="1" x14ac:dyDescent="0.2">
      <c r="A21" s="13"/>
      <c r="B21" s="2" t="s">
        <v>42</v>
      </c>
      <c r="C21" s="2">
        <f>680000+2080</f>
        <v>682080</v>
      </c>
      <c r="D21" s="2">
        <v>841000</v>
      </c>
      <c r="E21" s="2">
        <f t="shared" si="2"/>
        <v>-158920</v>
      </c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>
        <v>196000</v>
      </c>
      <c r="V21" s="2">
        <f>-35000-2080</f>
        <v>-37080</v>
      </c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>
        <f t="shared" si="0"/>
        <v>158920</v>
      </c>
      <c r="AJ21" s="2">
        <f t="shared" si="1"/>
        <v>0</v>
      </c>
    </row>
    <row r="22" spans="1:36" ht="17.25" customHeight="1" x14ac:dyDescent="0.2">
      <c r="A22" s="13"/>
      <c r="B22" s="2" t="s">
        <v>32</v>
      </c>
      <c r="C22" s="2">
        <v>1247723</v>
      </c>
      <c r="D22" s="2">
        <v>1262123</v>
      </c>
      <c r="E22" s="2">
        <f t="shared" si="2"/>
        <v>-14400</v>
      </c>
      <c r="F22" s="2">
        <v>51000</v>
      </c>
      <c r="G22" s="2"/>
      <c r="H22" s="2"/>
      <c r="I22" s="2">
        <v>-4680</v>
      </c>
      <c r="J22" s="2"/>
      <c r="K22" s="2"/>
      <c r="L22" s="2"/>
      <c r="M22" s="2"/>
      <c r="N22" s="2"/>
      <c r="O22" s="2"/>
      <c r="P22" s="2"/>
      <c r="Q22" s="2"/>
      <c r="R22" s="2"/>
      <c r="S22" s="2"/>
      <c r="T22" s="2">
        <v>-34000</v>
      </c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>
        <v>2080</v>
      </c>
      <c r="AG22" s="2"/>
      <c r="AH22" s="2"/>
      <c r="AI22" s="2">
        <f t="shared" si="0"/>
        <v>14400</v>
      </c>
      <c r="AJ22" s="2">
        <f t="shared" si="1"/>
        <v>0</v>
      </c>
    </row>
    <row r="23" spans="1:36" ht="17.25" customHeight="1" x14ac:dyDescent="0.2">
      <c r="A23" s="13"/>
      <c r="B23" s="2" t="s">
        <v>0</v>
      </c>
      <c r="C23" s="2">
        <v>248400</v>
      </c>
      <c r="D23" s="2">
        <v>842000</v>
      </c>
      <c r="E23" s="2">
        <f t="shared" si="2"/>
        <v>-593600</v>
      </c>
      <c r="F23" s="2"/>
      <c r="G23" s="2"/>
      <c r="H23" s="2"/>
      <c r="I23" s="2"/>
      <c r="J23" s="2"/>
      <c r="K23" s="2"/>
      <c r="L23" s="2"/>
      <c r="M23" s="2">
        <v>593600</v>
      </c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>
        <f t="shared" si="0"/>
        <v>593600</v>
      </c>
      <c r="AJ23" s="2">
        <f t="shared" si="1"/>
        <v>0</v>
      </c>
    </row>
    <row r="24" spans="1:36" ht="17.25" customHeight="1" x14ac:dyDescent="0.2">
      <c r="A24" s="13"/>
      <c r="B24" s="2" t="s">
        <v>1</v>
      </c>
      <c r="C24" s="2">
        <f>1000000+15200-4680</f>
        <v>1010520</v>
      </c>
      <c r="D24" s="2">
        <v>539024</v>
      </c>
      <c r="E24" s="2">
        <f t="shared" ref="E24:E25" si="3">C24-D24</f>
        <v>471496</v>
      </c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>
        <v>-471496</v>
      </c>
      <c r="AH24" s="2"/>
      <c r="AI24" s="2">
        <f t="shared" si="0"/>
        <v>-471496</v>
      </c>
      <c r="AJ24" s="2">
        <f t="shared" si="1"/>
        <v>0</v>
      </c>
    </row>
    <row r="25" spans="1:36" ht="17.25" customHeight="1" x14ac:dyDescent="0.2">
      <c r="A25" s="13"/>
      <c r="B25" s="2" t="s">
        <v>2</v>
      </c>
      <c r="C25" s="2">
        <v>843325</v>
      </c>
      <c r="D25" s="2">
        <v>33000</v>
      </c>
      <c r="E25" s="2">
        <f t="shared" si="3"/>
        <v>810325</v>
      </c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>
        <v>-810325</v>
      </c>
      <c r="AH25" s="2"/>
      <c r="AI25" s="2">
        <f t="shared" si="0"/>
        <v>-810325</v>
      </c>
      <c r="AJ25" s="2">
        <f t="shared" si="1"/>
        <v>0</v>
      </c>
    </row>
    <row r="26" spans="1:36" ht="17.25" customHeight="1" x14ac:dyDescent="0.2">
      <c r="A26" s="14"/>
      <c r="B26" s="2" t="s">
        <v>34</v>
      </c>
      <c r="C26" s="2">
        <v>-20000</v>
      </c>
      <c r="D26" s="2">
        <v>-13100</v>
      </c>
      <c r="E26" s="2">
        <f t="shared" si="2"/>
        <v>-6900</v>
      </c>
      <c r="F26" s="2"/>
      <c r="G26" s="2"/>
      <c r="H26" s="2">
        <v>6900</v>
      </c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>
        <f t="shared" si="0"/>
        <v>6900</v>
      </c>
      <c r="AJ26" s="2">
        <f t="shared" si="1"/>
        <v>0</v>
      </c>
    </row>
    <row r="27" spans="1:36" ht="17.25" customHeight="1" x14ac:dyDescent="0.2">
      <c r="A27" s="12" t="s">
        <v>5</v>
      </c>
      <c r="B27" s="2" t="s">
        <v>43</v>
      </c>
      <c r="C27" s="2">
        <v>1715269</v>
      </c>
      <c r="D27" s="2">
        <v>1564856</v>
      </c>
      <c r="E27" s="2">
        <f>D27-C27</f>
        <v>-150413</v>
      </c>
      <c r="F27" s="2"/>
      <c r="G27" s="2"/>
      <c r="H27" s="2"/>
      <c r="I27" s="2"/>
      <c r="J27" s="2">
        <v>150413</v>
      </c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>
        <f t="shared" si="0"/>
        <v>150413</v>
      </c>
      <c r="AJ27" s="2">
        <f t="shared" si="1"/>
        <v>0</v>
      </c>
    </row>
    <row r="28" spans="1:36" ht="17.25" customHeight="1" x14ac:dyDescent="0.2">
      <c r="A28" s="13"/>
      <c r="B28" s="2" t="s">
        <v>44</v>
      </c>
      <c r="C28" s="2">
        <v>5500000</v>
      </c>
      <c r="D28" s="2">
        <v>6230000</v>
      </c>
      <c r="E28" s="2">
        <f t="shared" ref="E28:E66" si="4">D28-C28</f>
        <v>730000</v>
      </c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>
        <v>-730000</v>
      </c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>
        <f t="shared" si="0"/>
        <v>-730000</v>
      </c>
      <c r="AJ28" s="2">
        <f t="shared" si="1"/>
        <v>0</v>
      </c>
    </row>
    <row r="29" spans="1:36" ht="17.25" customHeight="1" x14ac:dyDescent="0.2">
      <c r="A29" s="13"/>
      <c r="B29" s="2" t="s">
        <v>45</v>
      </c>
      <c r="C29" s="2"/>
      <c r="D29" s="2">
        <v>1590000</v>
      </c>
      <c r="E29" s="2">
        <f t="shared" si="4"/>
        <v>1590000</v>
      </c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>
        <v>-1590000</v>
      </c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>
        <f t="shared" si="0"/>
        <v>-1590000</v>
      </c>
      <c r="AJ29" s="2">
        <f t="shared" si="1"/>
        <v>0</v>
      </c>
    </row>
    <row r="30" spans="1:36" ht="17.25" customHeight="1" x14ac:dyDescent="0.2">
      <c r="A30" s="13"/>
      <c r="B30" s="2" t="s">
        <v>46</v>
      </c>
      <c r="C30" s="2">
        <v>100000000</v>
      </c>
      <c r="D30" s="2">
        <v>20000000</v>
      </c>
      <c r="E30" s="2">
        <f t="shared" si="4"/>
        <v>-80000000</v>
      </c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>
        <v>80000000</v>
      </c>
      <c r="AA30" s="2"/>
      <c r="AB30" s="2"/>
      <c r="AC30" s="2"/>
      <c r="AD30" s="2"/>
      <c r="AE30" s="2"/>
      <c r="AF30" s="2"/>
      <c r="AG30" s="2"/>
      <c r="AH30" s="2"/>
      <c r="AI30" s="2">
        <f t="shared" si="0"/>
        <v>80000000</v>
      </c>
      <c r="AJ30" s="2">
        <f t="shared" si="1"/>
        <v>0</v>
      </c>
    </row>
    <row r="31" spans="1:36" ht="17.25" customHeight="1" x14ac:dyDescent="0.2">
      <c r="A31" s="13"/>
      <c r="B31" s="2" t="s">
        <v>47</v>
      </c>
      <c r="C31" s="2">
        <v>50000</v>
      </c>
      <c r="D31" s="2">
        <v>70000</v>
      </c>
      <c r="E31" s="2">
        <f t="shared" si="4"/>
        <v>20000</v>
      </c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>
        <v>-20000</v>
      </c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>
        <f t="shared" si="0"/>
        <v>-20000</v>
      </c>
      <c r="AJ31" s="2">
        <f t="shared" si="1"/>
        <v>0</v>
      </c>
    </row>
    <row r="32" spans="1:36" ht="17.25" customHeight="1" x14ac:dyDescent="0.2">
      <c r="A32" s="13"/>
      <c r="B32" s="2" t="s">
        <v>48</v>
      </c>
      <c r="C32" s="2">
        <v>739950</v>
      </c>
      <c r="D32" s="2">
        <v>822010</v>
      </c>
      <c r="E32" s="2">
        <f t="shared" si="4"/>
        <v>82060</v>
      </c>
      <c r="F32" s="2">
        <v>-82060</v>
      </c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>
        <f t="shared" si="0"/>
        <v>-82060</v>
      </c>
      <c r="AJ32" s="2">
        <f t="shared" si="1"/>
        <v>0</v>
      </c>
    </row>
    <row r="33" spans="1:36" ht="17.25" customHeight="1" x14ac:dyDescent="0.2">
      <c r="A33" s="13"/>
      <c r="B33" s="2" t="s">
        <v>49</v>
      </c>
      <c r="C33" s="2">
        <v>80000</v>
      </c>
      <c r="D33" s="2">
        <v>98238</v>
      </c>
      <c r="E33" s="2">
        <f t="shared" si="4"/>
        <v>18238</v>
      </c>
      <c r="F33" s="2"/>
      <c r="G33" s="2"/>
      <c r="H33" s="2">
        <v>-18238</v>
      </c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>
        <f t="shared" si="0"/>
        <v>-18238</v>
      </c>
      <c r="AJ33" s="2">
        <f t="shared" si="1"/>
        <v>0</v>
      </c>
    </row>
    <row r="34" spans="1:36" ht="17.25" customHeight="1" x14ac:dyDescent="0.2">
      <c r="A34" s="13"/>
      <c r="B34" s="2" t="s">
        <v>50</v>
      </c>
      <c r="C34" s="2">
        <v>20000</v>
      </c>
      <c r="D34" s="2">
        <v>25000</v>
      </c>
      <c r="E34" s="2">
        <f t="shared" si="4"/>
        <v>5000</v>
      </c>
      <c r="F34" s="2"/>
      <c r="G34" s="2"/>
      <c r="H34" s="2">
        <v>-5000</v>
      </c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>
        <f t="shared" ref="AI34:AI65" si="5">SUM(F34:AH34)</f>
        <v>-5000</v>
      </c>
      <c r="AJ34" s="2">
        <f t="shared" ref="AJ34:AJ65" si="6">E34+AI34</f>
        <v>0</v>
      </c>
    </row>
    <row r="35" spans="1:36" ht="17.25" customHeight="1" x14ac:dyDescent="0.2">
      <c r="A35" s="13"/>
      <c r="B35" s="2" t="s">
        <v>33</v>
      </c>
      <c r="C35" s="2">
        <v>238331</v>
      </c>
      <c r="D35" s="2">
        <v>121256</v>
      </c>
      <c r="E35" s="2">
        <f t="shared" si="4"/>
        <v>-117075</v>
      </c>
      <c r="F35" s="2"/>
      <c r="G35" s="2"/>
      <c r="H35" s="2"/>
      <c r="I35" s="2"/>
      <c r="J35" s="2"/>
      <c r="K35" s="2"/>
      <c r="L35" s="2">
        <v>1000</v>
      </c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>
        <v>116075</v>
      </c>
      <c r="AH35" s="2"/>
      <c r="AI35" s="2">
        <f t="shared" si="5"/>
        <v>117075</v>
      </c>
      <c r="AJ35" s="2">
        <f t="shared" si="6"/>
        <v>0</v>
      </c>
    </row>
    <row r="36" spans="1:36" ht="17.25" customHeight="1" x14ac:dyDescent="0.2">
      <c r="A36" s="13"/>
      <c r="B36" s="2" t="s">
        <v>51</v>
      </c>
      <c r="C36" s="2">
        <v>20000000</v>
      </c>
      <c r="D36" s="2">
        <v>5000000</v>
      </c>
      <c r="E36" s="2">
        <f t="shared" si="4"/>
        <v>-15000000</v>
      </c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>
        <v>-5000000</v>
      </c>
      <c r="Z36" s="2">
        <v>20000000</v>
      </c>
      <c r="AA36" s="2"/>
      <c r="AB36" s="2"/>
      <c r="AC36" s="2"/>
      <c r="AD36" s="2"/>
      <c r="AE36" s="2"/>
      <c r="AF36" s="2"/>
      <c r="AG36" s="2"/>
      <c r="AH36" s="2"/>
      <c r="AI36" s="2">
        <f t="shared" si="5"/>
        <v>15000000</v>
      </c>
      <c r="AJ36" s="2">
        <f t="shared" si="6"/>
        <v>0</v>
      </c>
    </row>
    <row r="37" spans="1:36" ht="17.25" customHeight="1" x14ac:dyDescent="0.2">
      <c r="A37" s="13"/>
      <c r="B37" s="2" t="s">
        <v>52</v>
      </c>
      <c r="C37" s="2">
        <v>16500000</v>
      </c>
      <c r="D37" s="2">
        <v>16071500</v>
      </c>
      <c r="E37" s="2">
        <f t="shared" si="4"/>
        <v>-428500</v>
      </c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>
        <v>428500</v>
      </c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>
        <f t="shared" si="5"/>
        <v>428500</v>
      </c>
      <c r="AJ37" s="2">
        <f t="shared" si="6"/>
        <v>0</v>
      </c>
    </row>
    <row r="38" spans="1:36" ht="17.25" customHeight="1" x14ac:dyDescent="0.2">
      <c r="A38" s="13"/>
      <c r="B38" s="2" t="s">
        <v>47</v>
      </c>
      <c r="C38" s="2">
        <v>632000</v>
      </c>
      <c r="D38" s="2">
        <v>692000</v>
      </c>
      <c r="E38" s="2">
        <f t="shared" si="4"/>
        <v>60000</v>
      </c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>
        <v>-60000</v>
      </c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>
        <f t="shared" si="5"/>
        <v>-60000</v>
      </c>
      <c r="AJ38" s="2">
        <f t="shared" si="6"/>
        <v>0</v>
      </c>
    </row>
    <row r="39" spans="1:36" ht="17.25" customHeight="1" x14ac:dyDescent="0.2">
      <c r="A39" s="13"/>
      <c r="B39" s="2" t="s">
        <v>53</v>
      </c>
      <c r="C39" s="2">
        <v>700000</v>
      </c>
      <c r="D39" s="2">
        <v>700000</v>
      </c>
      <c r="E39" s="2">
        <f t="shared" si="4"/>
        <v>0</v>
      </c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>
        <f t="shared" si="5"/>
        <v>0</v>
      </c>
      <c r="AJ39" s="2">
        <f t="shared" si="6"/>
        <v>0</v>
      </c>
    </row>
    <row r="40" spans="1:36" ht="17.25" customHeight="1" x14ac:dyDescent="0.2">
      <c r="A40" s="13"/>
      <c r="B40" s="2" t="s">
        <v>54</v>
      </c>
      <c r="C40" s="2">
        <v>666600</v>
      </c>
      <c r="D40" s="2">
        <v>888498</v>
      </c>
      <c r="E40" s="2">
        <f t="shared" si="4"/>
        <v>221898</v>
      </c>
      <c r="F40" s="2"/>
      <c r="G40" s="2"/>
      <c r="H40" s="2">
        <v>-221898</v>
      </c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>
        <f t="shared" si="5"/>
        <v>-221898</v>
      </c>
      <c r="AJ40" s="2">
        <f t="shared" si="6"/>
        <v>0</v>
      </c>
    </row>
    <row r="41" spans="1:36" ht="17.25" customHeight="1" x14ac:dyDescent="0.2">
      <c r="A41" s="13"/>
      <c r="B41" s="2" t="s">
        <v>55</v>
      </c>
      <c r="C41" s="2">
        <v>2148300</v>
      </c>
      <c r="D41" s="2">
        <v>2228361</v>
      </c>
      <c r="E41" s="2">
        <f t="shared" si="4"/>
        <v>80061</v>
      </c>
      <c r="F41" s="2"/>
      <c r="G41" s="2"/>
      <c r="H41" s="2"/>
      <c r="I41" s="2">
        <v>-80061</v>
      </c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>
        <f t="shared" si="5"/>
        <v>-80061</v>
      </c>
      <c r="AJ41" s="2">
        <f t="shared" si="6"/>
        <v>0</v>
      </c>
    </row>
    <row r="42" spans="1:36" ht="17.25" customHeight="1" x14ac:dyDescent="0.2">
      <c r="A42" s="13"/>
      <c r="B42" s="2" t="s">
        <v>56</v>
      </c>
      <c r="C42" s="2">
        <v>170000</v>
      </c>
      <c r="D42" s="2">
        <v>170000</v>
      </c>
      <c r="E42" s="2">
        <f t="shared" si="4"/>
        <v>0</v>
      </c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>
        <f t="shared" si="5"/>
        <v>0</v>
      </c>
      <c r="AJ42" s="2">
        <f t="shared" si="6"/>
        <v>0</v>
      </c>
    </row>
    <row r="43" spans="1:36" ht="17.25" customHeight="1" x14ac:dyDescent="0.2">
      <c r="A43" s="14"/>
      <c r="B43" s="2" t="s">
        <v>57</v>
      </c>
      <c r="C43" s="2">
        <v>100000</v>
      </c>
      <c r="D43" s="2">
        <v>4290000</v>
      </c>
      <c r="E43" s="2">
        <f t="shared" si="4"/>
        <v>4190000</v>
      </c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>
        <v>-4190000</v>
      </c>
      <c r="AH43" s="2"/>
      <c r="AI43" s="2">
        <f t="shared" si="5"/>
        <v>-4190000</v>
      </c>
      <c r="AJ43" s="2">
        <f t="shared" si="6"/>
        <v>0</v>
      </c>
    </row>
    <row r="44" spans="1:36" ht="17.25" customHeight="1" x14ac:dyDescent="0.2">
      <c r="A44" s="12" t="s">
        <v>6</v>
      </c>
      <c r="B44" s="2" t="s">
        <v>7</v>
      </c>
      <c r="C44" s="2">
        <v>1080000</v>
      </c>
      <c r="D44" s="2">
        <v>1080000</v>
      </c>
      <c r="E44" s="2">
        <f t="shared" si="4"/>
        <v>0</v>
      </c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>
        <f t="shared" si="5"/>
        <v>0</v>
      </c>
      <c r="AJ44" s="2">
        <f t="shared" si="6"/>
        <v>0</v>
      </c>
    </row>
    <row r="45" spans="1:36" ht="17.25" customHeight="1" x14ac:dyDescent="0.2">
      <c r="A45" s="13"/>
      <c r="B45" s="2" t="s">
        <v>8</v>
      </c>
      <c r="C45" s="2"/>
      <c r="D45" s="2">
        <v>-90000</v>
      </c>
      <c r="E45" s="2">
        <f t="shared" ref="E45" si="7">D45-C45</f>
        <v>-90000</v>
      </c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>
        <v>90000</v>
      </c>
      <c r="AH45" s="2"/>
      <c r="AI45" s="2">
        <f t="shared" si="5"/>
        <v>90000</v>
      </c>
      <c r="AJ45" s="2">
        <f t="shared" si="6"/>
        <v>0</v>
      </c>
    </row>
    <row r="46" spans="1:36" ht="17.25" customHeight="1" x14ac:dyDescent="0.2">
      <c r="A46" s="13"/>
      <c r="B46" s="2" t="s">
        <v>9</v>
      </c>
      <c r="C46" s="2">
        <v>132071</v>
      </c>
      <c r="D46" s="2">
        <v>132071</v>
      </c>
      <c r="E46" s="2">
        <f t="shared" si="4"/>
        <v>0</v>
      </c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>
        <f t="shared" si="5"/>
        <v>0</v>
      </c>
      <c r="AJ46" s="2">
        <f t="shared" si="6"/>
        <v>0</v>
      </c>
    </row>
    <row r="47" spans="1:36" ht="17.25" customHeight="1" x14ac:dyDescent="0.2">
      <c r="A47" s="13"/>
      <c r="B47" s="2" t="s">
        <v>10</v>
      </c>
      <c r="C47" s="2"/>
      <c r="D47" s="2">
        <v>90000</v>
      </c>
      <c r="E47" s="2">
        <f t="shared" ref="E47:E49" si="8">D47-C47</f>
        <v>90000</v>
      </c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>
        <v>-90000</v>
      </c>
      <c r="AH47" s="2"/>
      <c r="AI47" s="2">
        <f t="shared" si="5"/>
        <v>-90000</v>
      </c>
      <c r="AJ47" s="2">
        <f t="shared" si="6"/>
        <v>0</v>
      </c>
    </row>
    <row r="48" spans="1:36" ht="17.25" customHeight="1" x14ac:dyDescent="0.2">
      <c r="A48" s="13"/>
      <c r="B48" s="2" t="s">
        <v>11</v>
      </c>
      <c r="C48" s="2"/>
      <c r="D48" s="2">
        <v>1</v>
      </c>
      <c r="E48" s="2">
        <f t="shared" si="8"/>
        <v>1</v>
      </c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>
        <v>-1</v>
      </c>
      <c r="AD48" s="2"/>
      <c r="AE48" s="2"/>
      <c r="AF48" s="2"/>
      <c r="AG48" s="2"/>
      <c r="AH48" s="2"/>
      <c r="AI48" s="2">
        <f t="shared" si="5"/>
        <v>-1</v>
      </c>
      <c r="AJ48" s="2">
        <f t="shared" si="6"/>
        <v>0</v>
      </c>
    </row>
    <row r="49" spans="1:36" ht="17.25" customHeight="1" x14ac:dyDescent="0.2">
      <c r="A49" s="13"/>
      <c r="B49" s="2" t="s">
        <v>12</v>
      </c>
      <c r="C49" s="2"/>
      <c r="D49" s="2">
        <v>-72072</v>
      </c>
      <c r="E49" s="2">
        <f t="shared" si="8"/>
        <v>-72072</v>
      </c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>
        <v>72072</v>
      </c>
      <c r="AE49" s="2"/>
      <c r="AF49" s="2"/>
      <c r="AG49" s="2"/>
      <c r="AH49" s="2"/>
      <c r="AI49" s="2">
        <f t="shared" si="5"/>
        <v>72072</v>
      </c>
      <c r="AJ49" s="2">
        <f t="shared" si="6"/>
        <v>0</v>
      </c>
    </row>
    <row r="50" spans="1:36" ht="17.25" customHeight="1" x14ac:dyDescent="0.2">
      <c r="A50" s="13"/>
      <c r="B50" s="2" t="s">
        <v>13</v>
      </c>
      <c r="C50" s="2">
        <v>4679516</v>
      </c>
      <c r="D50" s="2">
        <v>4679516</v>
      </c>
      <c r="E50" s="2">
        <f t="shared" si="4"/>
        <v>0</v>
      </c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>
        <f t="shared" si="5"/>
        <v>0</v>
      </c>
      <c r="AJ50" s="2">
        <f t="shared" si="6"/>
        <v>0</v>
      </c>
    </row>
    <row r="51" spans="1:36" ht="17.25" customHeight="1" x14ac:dyDescent="0.2">
      <c r="A51" s="13"/>
      <c r="B51" s="2" t="s">
        <v>14</v>
      </c>
      <c r="C51" s="2"/>
      <c r="D51" s="2">
        <v>-349600</v>
      </c>
      <c r="E51" s="2">
        <f t="shared" ref="E51:E52" si="9">D51-C51</f>
        <v>-349600</v>
      </c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>
        <v>349600</v>
      </c>
      <c r="AB51" s="2"/>
      <c r="AC51" s="2"/>
      <c r="AD51" s="2"/>
      <c r="AE51" s="2"/>
      <c r="AF51" s="2"/>
      <c r="AG51" s="2"/>
      <c r="AH51" s="2"/>
      <c r="AI51" s="2">
        <f t="shared" si="5"/>
        <v>349600</v>
      </c>
      <c r="AJ51" s="2">
        <f t="shared" si="6"/>
        <v>0</v>
      </c>
    </row>
    <row r="52" spans="1:36" ht="17.25" customHeight="1" x14ac:dyDescent="0.2">
      <c r="A52" s="13"/>
      <c r="B52" s="2" t="s">
        <v>64</v>
      </c>
      <c r="C52" s="2"/>
      <c r="D52" s="2">
        <v>716978</v>
      </c>
      <c r="E52" s="2">
        <f t="shared" si="9"/>
        <v>716978</v>
      </c>
      <c r="F52" s="2">
        <v>-716978</v>
      </c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>
        <f t="shared" si="5"/>
        <v>-716978</v>
      </c>
      <c r="AJ52" s="2">
        <f t="shared" si="6"/>
        <v>0</v>
      </c>
    </row>
    <row r="53" spans="1:36" ht="17.25" customHeight="1" x14ac:dyDescent="0.2">
      <c r="A53" s="13"/>
      <c r="B53" s="2" t="s">
        <v>15</v>
      </c>
      <c r="C53" s="2">
        <v>-150073</v>
      </c>
      <c r="D53" s="2">
        <v>-150073</v>
      </c>
      <c r="E53" s="2">
        <f t="shared" si="4"/>
        <v>0</v>
      </c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>
        <f t="shared" si="5"/>
        <v>0</v>
      </c>
      <c r="AJ53" s="2">
        <f t="shared" si="6"/>
        <v>0</v>
      </c>
    </row>
    <row r="54" spans="1:36" ht="17.25" customHeight="1" x14ac:dyDescent="0.2">
      <c r="A54" s="13"/>
      <c r="B54" s="2" t="s">
        <v>16</v>
      </c>
      <c r="C54" s="2"/>
      <c r="D54" s="2">
        <v>-123601</v>
      </c>
      <c r="E54" s="2">
        <f t="shared" ref="E54:E56" si="10">D54-C54</f>
        <v>-123601</v>
      </c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>
        <v>123601</v>
      </c>
      <c r="AC54" s="2"/>
      <c r="AD54" s="2"/>
      <c r="AE54" s="2"/>
      <c r="AF54" s="2"/>
      <c r="AG54" s="2"/>
      <c r="AH54" s="2"/>
      <c r="AI54" s="2">
        <f t="shared" si="5"/>
        <v>123601</v>
      </c>
      <c r="AJ54" s="2">
        <f t="shared" si="6"/>
        <v>0</v>
      </c>
    </row>
    <row r="55" spans="1:36" ht="17.25" customHeight="1" x14ac:dyDescent="0.2">
      <c r="A55" s="13"/>
      <c r="B55" s="2" t="s">
        <v>17</v>
      </c>
      <c r="C55" s="2"/>
      <c r="D55" s="2">
        <v>2</v>
      </c>
      <c r="E55" s="2">
        <f t="shared" si="10"/>
        <v>2</v>
      </c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>
        <v>-2</v>
      </c>
      <c r="AD55" s="2"/>
      <c r="AE55" s="2"/>
      <c r="AF55" s="2"/>
      <c r="AG55" s="2"/>
      <c r="AH55" s="2"/>
      <c r="AI55" s="2">
        <f t="shared" si="5"/>
        <v>-2</v>
      </c>
      <c r="AJ55" s="2">
        <f t="shared" si="6"/>
        <v>0</v>
      </c>
    </row>
    <row r="56" spans="1:36" ht="17.25" customHeight="1" x14ac:dyDescent="0.2">
      <c r="A56" s="13"/>
      <c r="B56" s="2" t="s">
        <v>154</v>
      </c>
      <c r="C56" s="2"/>
      <c r="D56" s="2">
        <v>72072</v>
      </c>
      <c r="E56" s="2">
        <f t="shared" si="10"/>
        <v>72072</v>
      </c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>
        <v>-72072</v>
      </c>
      <c r="AE56" s="2"/>
      <c r="AF56" s="2"/>
      <c r="AG56" s="2"/>
      <c r="AH56" s="2"/>
      <c r="AI56" s="2">
        <f t="shared" si="5"/>
        <v>-72072</v>
      </c>
      <c r="AJ56" s="2">
        <f t="shared" si="6"/>
        <v>0</v>
      </c>
    </row>
    <row r="57" spans="1:36" ht="17.25" customHeight="1" x14ac:dyDescent="0.2">
      <c r="A57" s="13"/>
      <c r="B57" s="2" t="s">
        <v>18</v>
      </c>
      <c r="C57" s="2">
        <v>39000</v>
      </c>
      <c r="D57" s="2">
        <v>39000</v>
      </c>
      <c r="E57" s="2">
        <f t="shared" si="4"/>
        <v>0</v>
      </c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>
        <f t="shared" si="5"/>
        <v>0</v>
      </c>
      <c r="AJ57" s="2">
        <f t="shared" si="6"/>
        <v>0</v>
      </c>
    </row>
    <row r="58" spans="1:36" ht="17.25" customHeight="1" x14ac:dyDescent="0.2">
      <c r="A58" s="13"/>
      <c r="B58" s="2" t="s">
        <v>22</v>
      </c>
      <c r="C58" s="2"/>
      <c r="D58" s="2">
        <v>52200</v>
      </c>
      <c r="E58" s="2">
        <f t="shared" ref="E58" si="11">D58-C58</f>
        <v>52200</v>
      </c>
      <c r="F58" s="2"/>
      <c r="G58" s="2"/>
      <c r="H58" s="2"/>
      <c r="I58" s="2"/>
      <c r="J58" s="2"/>
      <c r="K58" s="2"/>
      <c r="L58" s="2"/>
      <c r="M58" s="2">
        <v>-3600</v>
      </c>
      <c r="N58" s="2"/>
      <c r="O58" s="2"/>
      <c r="P58" s="2"/>
      <c r="Q58" s="2"/>
      <c r="R58" s="2"/>
      <c r="S58" s="2"/>
      <c r="T58" s="2">
        <v>-48600</v>
      </c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>
        <f t="shared" si="5"/>
        <v>-52200</v>
      </c>
      <c r="AJ58" s="2">
        <f t="shared" si="6"/>
        <v>0</v>
      </c>
    </row>
    <row r="59" spans="1:36" ht="17.25" customHeight="1" x14ac:dyDescent="0.2">
      <c r="A59" s="13"/>
      <c r="B59" s="2" t="s">
        <v>19</v>
      </c>
      <c r="C59" s="2">
        <v>800000</v>
      </c>
      <c r="D59" s="2">
        <v>800000</v>
      </c>
      <c r="E59" s="2">
        <f t="shared" si="4"/>
        <v>0</v>
      </c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>
        <f t="shared" si="5"/>
        <v>0</v>
      </c>
      <c r="AJ59" s="2">
        <f t="shared" si="6"/>
        <v>0</v>
      </c>
    </row>
    <row r="60" spans="1:36" ht="17.25" customHeight="1" x14ac:dyDescent="0.2">
      <c r="A60" s="13"/>
      <c r="B60" s="2" t="s">
        <v>24</v>
      </c>
      <c r="C60" s="2">
        <v>16051</v>
      </c>
      <c r="D60" s="2">
        <v>16051</v>
      </c>
      <c r="E60" s="2">
        <f t="shared" si="4"/>
        <v>0</v>
      </c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>
        <f t="shared" si="5"/>
        <v>0</v>
      </c>
      <c r="AJ60" s="2">
        <f t="shared" si="6"/>
        <v>0</v>
      </c>
    </row>
    <row r="61" spans="1:36" ht="17.25" customHeight="1" x14ac:dyDescent="0.2">
      <c r="A61" s="13"/>
      <c r="B61" s="2" t="s">
        <v>27</v>
      </c>
      <c r="C61" s="2"/>
      <c r="D61" s="2">
        <v>-74280</v>
      </c>
      <c r="E61" s="2">
        <f t="shared" ref="E61" si="12">D61-C61</f>
        <v>-74280</v>
      </c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>
        <v>69000</v>
      </c>
      <c r="AF61" s="2">
        <v>5280</v>
      </c>
      <c r="AG61" s="2"/>
      <c r="AH61" s="2"/>
      <c r="AI61" s="2">
        <f t="shared" si="5"/>
        <v>74280</v>
      </c>
      <c r="AJ61" s="2">
        <f t="shared" si="6"/>
        <v>0</v>
      </c>
    </row>
    <row r="62" spans="1:36" ht="17.25" customHeight="1" x14ac:dyDescent="0.2">
      <c r="A62" s="13"/>
      <c r="B62" s="2" t="s">
        <v>20</v>
      </c>
      <c r="C62" s="2">
        <v>-363000</v>
      </c>
      <c r="D62" s="2">
        <v>-363000</v>
      </c>
      <c r="E62" s="2">
        <f t="shared" si="4"/>
        <v>0</v>
      </c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>
        <f t="shared" si="5"/>
        <v>0</v>
      </c>
      <c r="AJ62" s="2">
        <f t="shared" si="6"/>
        <v>0</v>
      </c>
    </row>
    <row r="63" spans="1:36" ht="17.25" customHeight="1" x14ac:dyDescent="0.2">
      <c r="A63" s="13"/>
      <c r="B63" s="2" t="s">
        <v>23</v>
      </c>
      <c r="C63" s="2"/>
      <c r="D63" s="2">
        <v>7020</v>
      </c>
      <c r="E63" s="2">
        <f t="shared" ref="E63" si="13">D63-C63</f>
        <v>7020</v>
      </c>
      <c r="F63" s="2"/>
      <c r="G63" s="2"/>
      <c r="H63" s="2"/>
      <c r="I63" s="2">
        <v>-7020</v>
      </c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>
        <f t="shared" si="5"/>
        <v>-7020</v>
      </c>
      <c r="AJ63" s="2">
        <f t="shared" si="6"/>
        <v>0</v>
      </c>
    </row>
    <row r="64" spans="1:36" ht="17.25" customHeight="1" x14ac:dyDescent="0.2">
      <c r="A64" s="13"/>
      <c r="B64" s="2" t="s">
        <v>21</v>
      </c>
      <c r="C64" s="2">
        <v>24840</v>
      </c>
      <c r="D64" s="2">
        <v>24840</v>
      </c>
      <c r="E64" s="2">
        <f t="shared" si="4"/>
        <v>0</v>
      </c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>
        <f t="shared" si="5"/>
        <v>0</v>
      </c>
      <c r="AJ64" s="2">
        <f t="shared" si="6"/>
        <v>0</v>
      </c>
    </row>
    <row r="65" spans="1:36" ht="17.25" customHeight="1" x14ac:dyDescent="0.2">
      <c r="A65" s="13"/>
      <c r="B65" s="2" t="s">
        <v>25</v>
      </c>
      <c r="C65" s="2">
        <v>138360</v>
      </c>
      <c r="D65" s="2">
        <v>138360</v>
      </c>
      <c r="E65" s="2">
        <f t="shared" ref="E65" si="14">D65-C65</f>
        <v>0</v>
      </c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>
        <f t="shared" si="5"/>
        <v>0</v>
      </c>
      <c r="AJ65" s="2">
        <f t="shared" si="6"/>
        <v>0</v>
      </c>
    </row>
    <row r="66" spans="1:36" ht="17.25" customHeight="1" x14ac:dyDescent="0.2">
      <c r="A66" s="14"/>
      <c r="B66" s="2" t="s">
        <v>26</v>
      </c>
      <c r="C66" s="2"/>
      <c r="D66" s="2">
        <v>12072</v>
      </c>
      <c r="E66" s="2">
        <f t="shared" si="4"/>
        <v>12072</v>
      </c>
      <c r="F66" s="2">
        <v>-18872</v>
      </c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>
        <v>-2400</v>
      </c>
      <c r="U66" s="2"/>
      <c r="V66" s="2"/>
      <c r="W66" s="2"/>
      <c r="X66" s="2"/>
      <c r="Y66" s="2"/>
      <c r="Z66" s="2"/>
      <c r="AA66" s="2">
        <v>8800</v>
      </c>
      <c r="AB66" s="2">
        <v>400</v>
      </c>
      <c r="AC66" s="2"/>
      <c r="AD66" s="2"/>
      <c r="AE66" s="2"/>
      <c r="AF66" s="2"/>
      <c r="AG66" s="2"/>
      <c r="AH66" s="2"/>
      <c r="AI66" s="2">
        <f t="shared" ref="AI66:AI97" si="15">SUM(F66:AH66)</f>
        <v>-12072</v>
      </c>
      <c r="AJ66" s="2">
        <f t="shared" ref="AJ66:AJ97" si="16">E66+AI66</f>
        <v>0</v>
      </c>
    </row>
    <row r="67" spans="1:36" ht="17.25" customHeight="1" x14ac:dyDescent="0.2">
      <c r="A67" s="12" t="s">
        <v>65</v>
      </c>
      <c r="B67" s="2" t="s">
        <v>110</v>
      </c>
      <c r="C67" s="2"/>
      <c r="D67" s="2"/>
      <c r="E67" s="2"/>
      <c r="F67" s="2">
        <v>1061800</v>
      </c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>
        <f t="shared" si="15"/>
        <v>1061800</v>
      </c>
      <c r="AJ67" s="2">
        <f t="shared" si="16"/>
        <v>1061800</v>
      </c>
    </row>
    <row r="68" spans="1:36" ht="17.25" customHeight="1" x14ac:dyDescent="0.2">
      <c r="A68" s="13"/>
      <c r="B68" s="2" t="s">
        <v>111</v>
      </c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>
        <v>1126431</v>
      </c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>
        <v>13700</v>
      </c>
      <c r="AF68" s="2"/>
      <c r="AG68" s="2"/>
      <c r="AH68" s="2"/>
      <c r="AI68" s="2">
        <f t="shared" si="15"/>
        <v>1140131</v>
      </c>
      <c r="AJ68" s="2">
        <f t="shared" si="16"/>
        <v>1140131</v>
      </c>
    </row>
    <row r="69" spans="1:36" ht="17.25" customHeight="1" x14ac:dyDescent="0.2">
      <c r="A69" s="13"/>
      <c r="B69" s="2" t="s">
        <v>112</v>
      </c>
      <c r="C69" s="2"/>
      <c r="D69" s="2"/>
      <c r="E69" s="2"/>
      <c r="F69" s="2"/>
      <c r="G69" s="2">
        <v>3473</v>
      </c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>
        <f t="shared" si="15"/>
        <v>3473</v>
      </c>
      <c r="AJ69" s="2">
        <f t="shared" si="16"/>
        <v>3473</v>
      </c>
    </row>
    <row r="70" spans="1:36" ht="17.25" customHeight="1" x14ac:dyDescent="0.2">
      <c r="A70" s="13"/>
      <c r="B70" s="2" t="s">
        <v>113</v>
      </c>
      <c r="C70" s="2"/>
      <c r="D70" s="2"/>
      <c r="E70" s="2"/>
      <c r="F70" s="2"/>
      <c r="G70" s="2"/>
      <c r="H70" s="2">
        <v>39446</v>
      </c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>
        <f t="shared" si="15"/>
        <v>39446</v>
      </c>
      <c r="AJ70" s="2">
        <f t="shared" si="16"/>
        <v>39446</v>
      </c>
    </row>
    <row r="71" spans="1:36" ht="17.25" customHeight="1" x14ac:dyDescent="0.2">
      <c r="A71" s="13"/>
      <c r="B71" s="2" t="s">
        <v>114</v>
      </c>
      <c r="C71" s="2"/>
      <c r="D71" s="2"/>
      <c r="E71" s="2"/>
      <c r="F71" s="2"/>
      <c r="G71" s="2"/>
      <c r="H71" s="2">
        <v>18238</v>
      </c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>
        <f t="shared" si="15"/>
        <v>18238</v>
      </c>
      <c r="AJ71" s="2">
        <f t="shared" si="16"/>
        <v>18238</v>
      </c>
    </row>
    <row r="72" spans="1:36" ht="17.25" customHeight="1" x14ac:dyDescent="0.2">
      <c r="A72" s="13"/>
      <c r="B72" s="2" t="s">
        <v>115</v>
      </c>
      <c r="C72" s="2"/>
      <c r="D72" s="2"/>
      <c r="E72" s="2"/>
      <c r="F72" s="2"/>
      <c r="G72" s="2"/>
      <c r="H72" s="2">
        <v>5000</v>
      </c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>
        <f t="shared" si="15"/>
        <v>5000</v>
      </c>
      <c r="AJ72" s="2">
        <f t="shared" si="16"/>
        <v>5000</v>
      </c>
    </row>
    <row r="73" spans="1:36" ht="17.25" customHeight="1" x14ac:dyDescent="0.2">
      <c r="A73" s="13"/>
      <c r="B73" s="2" t="s">
        <v>116</v>
      </c>
      <c r="C73" s="2"/>
      <c r="D73" s="2"/>
      <c r="E73" s="2"/>
      <c r="F73" s="2"/>
      <c r="G73" s="2"/>
      <c r="H73" s="2">
        <v>221898</v>
      </c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>
        <f t="shared" si="15"/>
        <v>221898</v>
      </c>
      <c r="AJ73" s="2">
        <f t="shared" si="16"/>
        <v>221898</v>
      </c>
    </row>
    <row r="74" spans="1:36" ht="17.25" customHeight="1" x14ac:dyDescent="0.2">
      <c r="A74" s="13"/>
      <c r="B74" s="2" t="s">
        <v>117</v>
      </c>
      <c r="C74" s="2"/>
      <c r="D74" s="2"/>
      <c r="E74" s="2"/>
      <c r="F74" s="2"/>
      <c r="G74" s="2"/>
      <c r="H74" s="2"/>
      <c r="I74" s="2">
        <v>60061</v>
      </c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>
        <f t="shared" si="15"/>
        <v>60061</v>
      </c>
      <c r="AJ74" s="2">
        <f t="shared" si="16"/>
        <v>60061</v>
      </c>
    </row>
    <row r="75" spans="1:36" ht="17.25" customHeight="1" x14ac:dyDescent="0.2">
      <c r="A75" s="13"/>
      <c r="B75" s="2" t="s">
        <v>118</v>
      </c>
      <c r="C75" s="2"/>
      <c r="D75" s="2"/>
      <c r="E75" s="2"/>
      <c r="F75" s="2"/>
      <c r="G75" s="2"/>
      <c r="H75" s="2"/>
      <c r="I75" s="2"/>
      <c r="J75" s="2"/>
      <c r="K75" s="2">
        <v>-960000</v>
      </c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>
        <f t="shared" si="15"/>
        <v>-960000</v>
      </c>
      <c r="AJ75" s="2">
        <f t="shared" si="16"/>
        <v>-960000</v>
      </c>
    </row>
    <row r="76" spans="1:36" ht="17.25" customHeight="1" x14ac:dyDescent="0.2">
      <c r="A76" s="13"/>
      <c r="B76" s="2" t="s">
        <v>119</v>
      </c>
      <c r="C76" s="2"/>
      <c r="D76" s="2"/>
      <c r="E76" s="2"/>
      <c r="F76" s="2"/>
      <c r="G76" s="2"/>
      <c r="H76" s="2"/>
      <c r="I76" s="2"/>
      <c r="J76" s="2"/>
      <c r="K76" s="2"/>
      <c r="L76" s="2">
        <v>1110000</v>
      </c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>
        <f t="shared" si="15"/>
        <v>1110000</v>
      </c>
      <c r="AJ76" s="2">
        <f t="shared" si="16"/>
        <v>1110000</v>
      </c>
    </row>
    <row r="77" spans="1:36" ht="17.25" customHeight="1" x14ac:dyDescent="0.2">
      <c r="A77" s="13"/>
      <c r="B77" s="2" t="s">
        <v>120</v>
      </c>
      <c r="C77" s="2"/>
      <c r="D77" s="2"/>
      <c r="E77" s="2"/>
      <c r="F77" s="2"/>
      <c r="G77" s="2"/>
      <c r="H77" s="2"/>
      <c r="I77" s="2"/>
      <c r="J77" s="2"/>
      <c r="K77" s="2"/>
      <c r="L77" s="2"/>
      <c r="M77" s="2">
        <v>-600000</v>
      </c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>
        <f t="shared" si="15"/>
        <v>-600000</v>
      </c>
      <c r="AJ77" s="2">
        <f t="shared" si="16"/>
        <v>-600000</v>
      </c>
    </row>
    <row r="78" spans="1:36" ht="17.25" customHeight="1" x14ac:dyDescent="0.2">
      <c r="A78" s="13"/>
      <c r="B78" s="2" t="s">
        <v>121</v>
      </c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>
        <v>-500000</v>
      </c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>
        <f t="shared" si="15"/>
        <v>-500000</v>
      </c>
      <c r="AJ78" s="2">
        <f t="shared" si="16"/>
        <v>-500000</v>
      </c>
    </row>
    <row r="79" spans="1:36" ht="17.25" customHeight="1" x14ac:dyDescent="0.2">
      <c r="A79" s="13"/>
      <c r="B79" s="2" t="s">
        <v>122</v>
      </c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>
        <v>-530000</v>
      </c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>
        <f t="shared" si="15"/>
        <v>-530000</v>
      </c>
      <c r="AJ79" s="2">
        <f t="shared" si="16"/>
        <v>-530000</v>
      </c>
    </row>
    <row r="80" spans="1:36" ht="17.25" customHeight="1" x14ac:dyDescent="0.2">
      <c r="A80" s="13"/>
      <c r="B80" s="2" t="s">
        <v>123</v>
      </c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>
        <v>250000</v>
      </c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>
        <f t="shared" si="15"/>
        <v>250000</v>
      </c>
      <c r="AJ80" s="2">
        <f t="shared" si="16"/>
        <v>250000</v>
      </c>
    </row>
    <row r="81" spans="1:36" ht="17.25" customHeight="1" x14ac:dyDescent="0.2">
      <c r="A81" s="13"/>
      <c r="B81" s="2" t="s">
        <v>124</v>
      </c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>
        <v>380000</v>
      </c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>
        <f t="shared" si="15"/>
        <v>380000</v>
      </c>
      <c r="AJ81" s="2">
        <f t="shared" si="16"/>
        <v>380000</v>
      </c>
    </row>
    <row r="82" spans="1:36" ht="17.25" customHeight="1" x14ac:dyDescent="0.2">
      <c r="A82" s="13"/>
      <c r="B82" s="2" t="s">
        <v>125</v>
      </c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>
        <v>450000</v>
      </c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>
        <f t="shared" si="15"/>
        <v>450000</v>
      </c>
      <c r="AJ82" s="2">
        <f t="shared" si="16"/>
        <v>450000</v>
      </c>
    </row>
    <row r="83" spans="1:36" ht="17.25" customHeight="1" x14ac:dyDescent="0.2">
      <c r="A83" s="13"/>
      <c r="B83" s="2" t="s">
        <v>126</v>
      </c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>
        <v>350000</v>
      </c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>
        <f t="shared" si="15"/>
        <v>350000</v>
      </c>
      <c r="AJ83" s="2">
        <f t="shared" si="16"/>
        <v>350000</v>
      </c>
    </row>
    <row r="84" spans="1:36" ht="17.25" customHeight="1" x14ac:dyDescent="0.2">
      <c r="A84" s="13"/>
      <c r="B84" s="2" t="s">
        <v>127</v>
      </c>
      <c r="C84" s="2"/>
      <c r="D84" s="2"/>
      <c r="E84" s="2"/>
      <c r="F84" s="2"/>
      <c r="G84" s="2"/>
      <c r="H84" s="2"/>
      <c r="I84" s="2"/>
      <c r="J84" s="2">
        <v>-3603166</v>
      </c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>
        <v>-29500</v>
      </c>
      <c r="AF84" s="2"/>
      <c r="AG84" s="2"/>
      <c r="AH84" s="2"/>
      <c r="AI84" s="2">
        <f t="shared" si="15"/>
        <v>-3632666</v>
      </c>
      <c r="AJ84" s="2">
        <f t="shared" si="16"/>
        <v>-3632666</v>
      </c>
    </row>
    <row r="85" spans="1:36" ht="17.25" customHeight="1" x14ac:dyDescent="0.2">
      <c r="A85" s="13"/>
      <c r="B85" s="2" t="s">
        <v>128</v>
      </c>
      <c r="C85" s="2"/>
      <c r="D85" s="2"/>
      <c r="E85" s="2"/>
      <c r="F85" s="2"/>
      <c r="G85" s="2"/>
      <c r="H85" s="2"/>
      <c r="I85" s="2"/>
      <c r="J85" s="2">
        <v>-1493388</v>
      </c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>
        <v>-12860</v>
      </c>
      <c r="AF85" s="2"/>
      <c r="AG85" s="2"/>
      <c r="AH85" s="2"/>
      <c r="AI85" s="2">
        <f t="shared" si="15"/>
        <v>-1506248</v>
      </c>
      <c r="AJ85" s="2">
        <f t="shared" si="16"/>
        <v>-1506248</v>
      </c>
    </row>
    <row r="86" spans="1:36" ht="17.25" customHeight="1" x14ac:dyDescent="0.2">
      <c r="A86" s="13"/>
      <c r="B86" s="2" t="s">
        <v>129</v>
      </c>
      <c r="C86" s="2"/>
      <c r="D86" s="2"/>
      <c r="E86" s="2"/>
      <c r="F86" s="2"/>
      <c r="G86" s="2"/>
      <c r="H86" s="2"/>
      <c r="I86" s="2"/>
      <c r="J86" s="2">
        <v>-150413</v>
      </c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>
        <v>23750</v>
      </c>
      <c r="AF86" s="2"/>
      <c r="AG86" s="2"/>
      <c r="AH86" s="2"/>
      <c r="AI86" s="2">
        <f t="shared" si="15"/>
        <v>-126663</v>
      </c>
      <c r="AJ86" s="2">
        <f t="shared" si="16"/>
        <v>-126663</v>
      </c>
    </row>
    <row r="87" spans="1:36" ht="17.25" customHeight="1" x14ac:dyDescent="0.2">
      <c r="A87" s="13"/>
      <c r="B87" s="2" t="s">
        <v>130</v>
      </c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>
        <v>471496</v>
      </c>
      <c r="AH87" s="2"/>
      <c r="AI87" s="2">
        <f t="shared" si="15"/>
        <v>471496</v>
      </c>
      <c r="AJ87" s="2">
        <f t="shared" si="16"/>
        <v>471496</v>
      </c>
    </row>
    <row r="88" spans="1:36" ht="17.25" customHeight="1" x14ac:dyDescent="0.2">
      <c r="A88" s="13"/>
      <c r="B88" s="2" t="s">
        <v>131</v>
      </c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>
        <v>4190000</v>
      </c>
      <c r="AH88" s="2"/>
      <c r="AI88" s="2">
        <f t="shared" si="15"/>
        <v>4190000</v>
      </c>
      <c r="AJ88" s="2">
        <f t="shared" si="16"/>
        <v>4190000</v>
      </c>
    </row>
    <row r="89" spans="1:36" ht="17.25" customHeight="1" x14ac:dyDescent="0.2">
      <c r="A89" s="13"/>
      <c r="B89" s="2" t="s">
        <v>132</v>
      </c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>
        <v>810325</v>
      </c>
      <c r="AH89" s="2"/>
      <c r="AI89" s="2">
        <f t="shared" si="15"/>
        <v>810325</v>
      </c>
      <c r="AJ89" s="2">
        <f t="shared" si="16"/>
        <v>810325</v>
      </c>
    </row>
    <row r="90" spans="1:36" ht="17.25" customHeight="1" x14ac:dyDescent="0.2">
      <c r="A90" s="13"/>
      <c r="B90" s="2" t="s">
        <v>133</v>
      </c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>
        <v>300209</v>
      </c>
      <c r="AH90" s="2"/>
      <c r="AI90" s="2">
        <f t="shared" si="15"/>
        <v>300209</v>
      </c>
      <c r="AJ90" s="2">
        <f t="shared" si="16"/>
        <v>300209</v>
      </c>
    </row>
    <row r="91" spans="1:36" ht="17.25" customHeight="1" x14ac:dyDescent="0.2">
      <c r="A91" s="13"/>
      <c r="B91" s="2" t="s">
        <v>134</v>
      </c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>
        <v>-116075</v>
      </c>
      <c r="AH91" s="2"/>
      <c r="AI91" s="2">
        <f t="shared" si="15"/>
        <v>-116075</v>
      </c>
      <c r="AJ91" s="2">
        <f t="shared" si="16"/>
        <v>-116075</v>
      </c>
    </row>
    <row r="92" spans="1:36" ht="17.25" customHeight="1" x14ac:dyDescent="0.2">
      <c r="A92" s="14"/>
      <c r="B92" s="2" t="s">
        <v>33</v>
      </c>
      <c r="C92" s="2"/>
      <c r="D92" s="2"/>
      <c r="E92" s="2"/>
      <c r="F92" s="2"/>
      <c r="G92" s="2"/>
      <c r="H92" s="2"/>
      <c r="I92" s="2">
        <v>31700</v>
      </c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>
        <f t="shared" si="15"/>
        <v>31700</v>
      </c>
      <c r="AJ92" s="2">
        <f t="shared" si="16"/>
        <v>31700</v>
      </c>
    </row>
    <row r="93" spans="1:36" ht="17.25" customHeight="1" x14ac:dyDescent="0.2">
      <c r="A93" s="12" t="s">
        <v>109</v>
      </c>
      <c r="B93" s="2" t="s">
        <v>135</v>
      </c>
      <c r="C93" s="2"/>
      <c r="D93" s="2"/>
      <c r="E93" s="2"/>
      <c r="F93" s="2"/>
      <c r="G93" s="2"/>
      <c r="H93" s="2"/>
      <c r="I93" s="2"/>
      <c r="J93" s="2"/>
      <c r="K93" s="2">
        <v>954000</v>
      </c>
      <c r="L93" s="2"/>
      <c r="M93" s="2">
        <v>10000</v>
      </c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>
        <f t="shared" si="15"/>
        <v>964000</v>
      </c>
      <c r="AJ93" s="2">
        <f t="shared" si="16"/>
        <v>964000</v>
      </c>
    </row>
    <row r="94" spans="1:36" ht="17.25" customHeight="1" x14ac:dyDescent="0.2">
      <c r="A94" s="13"/>
      <c r="B94" s="2" t="s">
        <v>71</v>
      </c>
      <c r="C94" s="2"/>
      <c r="D94" s="2"/>
      <c r="E94" s="2"/>
      <c r="F94" s="2"/>
      <c r="G94" s="2"/>
      <c r="H94" s="2"/>
      <c r="I94" s="2"/>
      <c r="J94" s="2"/>
      <c r="K94" s="2"/>
      <c r="L94" s="2">
        <v>-1111000</v>
      </c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>
        <f t="shared" si="15"/>
        <v>-1111000</v>
      </c>
      <c r="AJ94" s="2">
        <f t="shared" si="16"/>
        <v>-1111000</v>
      </c>
    </row>
    <row r="95" spans="1:36" ht="17.25" customHeight="1" x14ac:dyDescent="0.2">
      <c r="A95" s="14"/>
      <c r="B95" s="2" t="s">
        <v>136</v>
      </c>
      <c r="C95" s="2"/>
      <c r="D95" s="2"/>
      <c r="E95" s="2"/>
      <c r="F95" s="2">
        <v>-294890</v>
      </c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>
        <f t="shared" si="15"/>
        <v>-294890</v>
      </c>
      <c r="AJ95" s="2">
        <f t="shared" si="16"/>
        <v>-294890</v>
      </c>
    </row>
    <row r="96" spans="1:36" ht="17.25" customHeight="1" x14ac:dyDescent="0.2">
      <c r="A96" s="12" t="s">
        <v>67</v>
      </c>
      <c r="B96" s="2" t="s">
        <v>137</v>
      </c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>
        <v>-14210000</v>
      </c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>
        <v>-37800</v>
      </c>
      <c r="AF96" s="2"/>
      <c r="AG96" s="2"/>
      <c r="AH96" s="2"/>
      <c r="AI96" s="2">
        <f t="shared" si="15"/>
        <v>-14247800</v>
      </c>
      <c r="AJ96" s="2">
        <f t="shared" si="16"/>
        <v>-14247800</v>
      </c>
    </row>
    <row r="97" spans="1:36" ht="17.25" customHeight="1" x14ac:dyDescent="0.2">
      <c r="A97" s="13"/>
      <c r="B97" s="2" t="s">
        <v>138</v>
      </c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>
        <v>613992</v>
      </c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>
        <v>-52000</v>
      </c>
      <c r="AF97" s="2">
        <v>-5200</v>
      </c>
      <c r="AG97" s="2"/>
      <c r="AH97" s="2"/>
      <c r="AI97" s="2">
        <f t="shared" si="15"/>
        <v>556792</v>
      </c>
      <c r="AJ97" s="2">
        <f t="shared" si="16"/>
        <v>556792</v>
      </c>
    </row>
    <row r="98" spans="1:36" ht="17.25" customHeight="1" x14ac:dyDescent="0.2">
      <c r="A98" s="13"/>
      <c r="B98" s="2" t="s">
        <v>139</v>
      </c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>
        <v>-1000000</v>
      </c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>
        <f t="shared" ref="AI98:AI114" si="17">SUM(F98:AH98)</f>
        <v>-1000000</v>
      </c>
      <c r="AJ98" s="2">
        <f t="shared" ref="AJ98:AJ114" si="18">E98+AI98</f>
        <v>-1000000</v>
      </c>
    </row>
    <row r="99" spans="1:36" ht="17.25" customHeight="1" x14ac:dyDescent="0.2">
      <c r="A99" s="13"/>
      <c r="B99" s="2" t="s">
        <v>140</v>
      </c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>
        <v>-120000</v>
      </c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>
        <f t="shared" si="17"/>
        <v>-120000</v>
      </c>
      <c r="AJ99" s="2">
        <f t="shared" si="18"/>
        <v>-120000</v>
      </c>
    </row>
    <row r="100" spans="1:36" ht="17.25" customHeight="1" x14ac:dyDescent="0.2">
      <c r="A100" s="13"/>
      <c r="B100" s="2" t="s">
        <v>141</v>
      </c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>
        <v>721985</v>
      </c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>
        <f t="shared" si="17"/>
        <v>721985</v>
      </c>
      <c r="AJ100" s="2">
        <f t="shared" si="18"/>
        <v>721985</v>
      </c>
    </row>
    <row r="101" spans="1:36" ht="17.25" customHeight="1" x14ac:dyDescent="0.2">
      <c r="A101" s="13"/>
      <c r="B101" s="2" t="s">
        <v>142</v>
      </c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>
        <v>-196000</v>
      </c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>
        <f t="shared" si="17"/>
        <v>-196000</v>
      </c>
      <c r="AJ101" s="2">
        <f t="shared" si="18"/>
        <v>-196000</v>
      </c>
    </row>
    <row r="102" spans="1:36" ht="17.25" customHeight="1" x14ac:dyDescent="0.2">
      <c r="A102" s="13"/>
      <c r="B102" s="2" t="s">
        <v>143</v>
      </c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>
        <f>35000+2080</f>
        <v>37080</v>
      </c>
      <c r="W102" s="2"/>
      <c r="X102" s="2"/>
      <c r="Y102" s="2"/>
      <c r="Z102" s="2"/>
      <c r="AA102" s="2"/>
      <c r="AB102" s="2"/>
      <c r="AC102" s="2"/>
      <c r="AD102" s="2"/>
      <c r="AE102" s="2">
        <v>-22700</v>
      </c>
      <c r="AF102" s="2"/>
      <c r="AG102" s="2"/>
      <c r="AH102" s="2"/>
      <c r="AI102" s="2">
        <f t="shared" si="17"/>
        <v>14380</v>
      </c>
      <c r="AJ102" s="2">
        <f t="shared" si="18"/>
        <v>14380</v>
      </c>
    </row>
    <row r="103" spans="1:36" ht="17.25" customHeight="1" x14ac:dyDescent="0.2">
      <c r="A103" s="14"/>
      <c r="B103" s="2" t="s">
        <v>33</v>
      </c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>
        <v>-2600</v>
      </c>
      <c r="AF103" s="2"/>
      <c r="AG103" s="2"/>
      <c r="AH103" s="2"/>
      <c r="AI103" s="2">
        <f t="shared" si="17"/>
        <v>-2600</v>
      </c>
      <c r="AJ103" s="2">
        <f t="shared" si="18"/>
        <v>-2600</v>
      </c>
    </row>
    <row r="104" spans="1:36" ht="17.25" customHeight="1" x14ac:dyDescent="0.2">
      <c r="A104" s="12" t="s">
        <v>68</v>
      </c>
      <c r="B104" s="2" t="s">
        <v>144</v>
      </c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>
        <v>730000</v>
      </c>
      <c r="X104" s="2"/>
      <c r="Y104" s="2"/>
      <c r="Z104" s="2"/>
      <c r="AA104" s="2"/>
      <c r="AB104" s="2"/>
      <c r="AC104" s="2"/>
      <c r="AD104" s="2"/>
      <c r="AE104" s="2">
        <v>52000</v>
      </c>
      <c r="AF104" s="2"/>
      <c r="AG104" s="2"/>
      <c r="AH104" s="2"/>
      <c r="AI104" s="2">
        <f t="shared" si="17"/>
        <v>782000</v>
      </c>
      <c r="AJ104" s="2">
        <f t="shared" si="18"/>
        <v>782000</v>
      </c>
    </row>
    <row r="105" spans="1:36" ht="17.25" customHeight="1" x14ac:dyDescent="0.2">
      <c r="A105" s="13"/>
      <c r="B105" s="2" t="s">
        <v>145</v>
      </c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>
        <v>1161500</v>
      </c>
      <c r="Y105" s="2"/>
      <c r="Z105" s="2"/>
      <c r="AA105" s="2"/>
      <c r="AB105" s="2"/>
      <c r="AC105" s="2"/>
      <c r="AD105" s="2"/>
      <c r="AE105" s="2">
        <v>15450</v>
      </c>
      <c r="AF105" s="2"/>
      <c r="AG105" s="2"/>
      <c r="AH105" s="2"/>
      <c r="AI105" s="2">
        <f t="shared" si="17"/>
        <v>1176950</v>
      </c>
      <c r="AJ105" s="2">
        <f t="shared" si="18"/>
        <v>1176950</v>
      </c>
    </row>
    <row r="106" spans="1:36" ht="17.25" customHeight="1" x14ac:dyDescent="0.2">
      <c r="A106" s="13"/>
      <c r="B106" s="2" t="s">
        <v>146</v>
      </c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>
        <v>5000000</v>
      </c>
      <c r="Z106" s="2"/>
      <c r="AA106" s="2"/>
      <c r="AB106" s="2"/>
      <c r="AC106" s="2"/>
      <c r="AD106" s="2"/>
      <c r="AE106" s="2"/>
      <c r="AF106" s="2"/>
      <c r="AG106" s="2"/>
      <c r="AH106" s="2"/>
      <c r="AI106" s="2">
        <f t="shared" si="17"/>
        <v>5000000</v>
      </c>
      <c r="AJ106" s="2">
        <f t="shared" si="18"/>
        <v>5000000</v>
      </c>
    </row>
    <row r="107" spans="1:36" ht="17.25" customHeight="1" x14ac:dyDescent="0.2">
      <c r="A107" s="13"/>
      <c r="B107" s="2" t="s">
        <v>147</v>
      </c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>
        <v>-100000000</v>
      </c>
      <c r="AA107" s="2"/>
      <c r="AB107" s="2"/>
      <c r="AC107" s="2"/>
      <c r="AD107" s="2"/>
      <c r="AE107" s="2"/>
      <c r="AF107" s="2"/>
      <c r="AG107" s="2"/>
      <c r="AH107" s="2"/>
      <c r="AI107" s="2">
        <f t="shared" si="17"/>
        <v>-100000000</v>
      </c>
      <c r="AJ107" s="2">
        <f t="shared" si="18"/>
        <v>-100000000</v>
      </c>
    </row>
    <row r="108" spans="1:36" ht="17.25" customHeight="1" x14ac:dyDescent="0.2">
      <c r="A108" s="13"/>
      <c r="B108" s="2" t="s">
        <v>148</v>
      </c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>
        <v>-560000</v>
      </c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>
        <f t="shared" si="17"/>
        <v>-560000</v>
      </c>
      <c r="AJ108" s="2">
        <f t="shared" si="18"/>
        <v>-560000</v>
      </c>
    </row>
    <row r="109" spans="1:36" ht="17.25" customHeight="1" x14ac:dyDescent="0.2">
      <c r="A109" s="13"/>
      <c r="B109" s="2" t="s">
        <v>149</v>
      </c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>
        <v>-349600</v>
      </c>
      <c r="AB109" s="2"/>
      <c r="AC109" s="2"/>
      <c r="AD109" s="2"/>
      <c r="AE109" s="2"/>
      <c r="AF109" s="2"/>
      <c r="AG109" s="2"/>
      <c r="AH109" s="2"/>
      <c r="AI109" s="2">
        <f t="shared" si="17"/>
        <v>-349600</v>
      </c>
      <c r="AJ109" s="2">
        <f t="shared" si="18"/>
        <v>-349600</v>
      </c>
    </row>
    <row r="110" spans="1:36" ht="17.25" customHeight="1" x14ac:dyDescent="0.2">
      <c r="A110" s="13"/>
      <c r="B110" s="2" t="s">
        <v>150</v>
      </c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>
        <v>-8800</v>
      </c>
      <c r="AB110" s="2"/>
      <c r="AC110" s="2"/>
      <c r="AD110" s="2"/>
      <c r="AE110" s="2"/>
      <c r="AF110" s="2"/>
      <c r="AG110" s="2"/>
      <c r="AH110" s="2"/>
      <c r="AI110" s="2">
        <f t="shared" si="17"/>
        <v>-8800</v>
      </c>
      <c r="AJ110" s="2">
        <f t="shared" si="18"/>
        <v>-8800</v>
      </c>
    </row>
    <row r="111" spans="1:36" ht="17.25" customHeight="1" x14ac:dyDescent="0.2">
      <c r="A111" s="13"/>
      <c r="B111" s="2" t="s">
        <v>151</v>
      </c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>
        <v>-124001</v>
      </c>
      <c r="AC111" s="2"/>
      <c r="AD111" s="2"/>
      <c r="AE111" s="2"/>
      <c r="AF111" s="2"/>
      <c r="AG111" s="2"/>
      <c r="AH111" s="2"/>
      <c r="AI111" s="2">
        <f t="shared" si="17"/>
        <v>-124001</v>
      </c>
      <c r="AJ111" s="2">
        <f t="shared" si="18"/>
        <v>-124001</v>
      </c>
    </row>
    <row r="112" spans="1:36" ht="17.25" customHeight="1" x14ac:dyDescent="0.2">
      <c r="A112" s="14"/>
      <c r="B112" s="2" t="s">
        <v>152</v>
      </c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>
        <v>3</v>
      </c>
      <c r="AD112" s="2"/>
      <c r="AE112" s="2"/>
      <c r="AF112" s="2"/>
      <c r="AG112" s="2"/>
      <c r="AH112" s="2"/>
      <c r="AI112" s="2">
        <f t="shared" si="17"/>
        <v>3</v>
      </c>
      <c r="AJ112" s="2">
        <f t="shared" si="18"/>
        <v>3</v>
      </c>
    </row>
    <row r="113" spans="1:36" ht="17.25" customHeight="1" x14ac:dyDescent="0.2">
      <c r="A113" s="8" t="s">
        <v>58</v>
      </c>
      <c r="B113" s="9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>
        <v>-16440</v>
      </c>
      <c r="AF113" s="2"/>
      <c r="AG113" s="2"/>
      <c r="AH113" s="2"/>
      <c r="AI113" s="2">
        <f t="shared" si="17"/>
        <v>-16440</v>
      </c>
      <c r="AJ113" s="2">
        <f t="shared" si="18"/>
        <v>-16440</v>
      </c>
    </row>
    <row r="114" spans="1:36" ht="17.25" customHeight="1" x14ac:dyDescent="0.2">
      <c r="A114" s="8" t="s">
        <v>69</v>
      </c>
      <c r="B114" s="9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>
        <v>122638323</v>
      </c>
      <c r="AI114" s="2">
        <f t="shared" si="17"/>
        <v>122638323</v>
      </c>
      <c r="AJ114" s="2">
        <f t="shared" si="18"/>
        <v>122638323</v>
      </c>
    </row>
    <row r="115" spans="1:36" ht="17.25" customHeight="1" x14ac:dyDescent="0.2">
      <c r="A115" s="8" t="s">
        <v>3</v>
      </c>
      <c r="B115" s="9"/>
      <c r="C115" s="2"/>
      <c r="D115" s="2"/>
      <c r="E115" s="2">
        <f t="shared" ref="E115:AI115" si="19">SUM(E3:E114)</f>
        <v>0</v>
      </c>
      <c r="F115" s="2">
        <f t="shared" si="19"/>
        <v>0</v>
      </c>
      <c r="G115" s="2">
        <f t="shared" si="19"/>
        <v>0</v>
      </c>
      <c r="H115" s="2">
        <f t="shared" si="19"/>
        <v>0</v>
      </c>
      <c r="I115" s="2">
        <f t="shared" si="19"/>
        <v>0</v>
      </c>
      <c r="J115" s="2">
        <f t="shared" si="19"/>
        <v>0</v>
      </c>
      <c r="K115" s="2">
        <f t="shared" si="19"/>
        <v>0</v>
      </c>
      <c r="L115" s="2">
        <f t="shared" si="19"/>
        <v>0</v>
      </c>
      <c r="M115" s="2">
        <f t="shared" si="19"/>
        <v>0</v>
      </c>
      <c r="N115" s="2">
        <f t="shared" si="19"/>
        <v>0</v>
      </c>
      <c r="O115" s="2">
        <f t="shared" si="19"/>
        <v>0</v>
      </c>
      <c r="P115" s="2">
        <f t="shared" si="19"/>
        <v>0</v>
      </c>
      <c r="Q115" s="2">
        <f t="shared" si="19"/>
        <v>0</v>
      </c>
      <c r="R115" s="2">
        <f t="shared" si="19"/>
        <v>0</v>
      </c>
      <c r="S115" s="2">
        <f t="shared" si="19"/>
        <v>0</v>
      </c>
      <c r="T115" s="2">
        <f t="shared" si="19"/>
        <v>0</v>
      </c>
      <c r="U115" s="2">
        <f t="shared" si="19"/>
        <v>0</v>
      </c>
      <c r="V115" s="2">
        <f t="shared" si="19"/>
        <v>0</v>
      </c>
      <c r="W115" s="2">
        <f t="shared" si="19"/>
        <v>0</v>
      </c>
      <c r="X115" s="2">
        <f t="shared" si="19"/>
        <v>0</v>
      </c>
      <c r="Y115" s="2">
        <f t="shared" si="19"/>
        <v>0</v>
      </c>
      <c r="Z115" s="2">
        <f t="shared" si="19"/>
        <v>0</v>
      </c>
      <c r="AA115" s="2">
        <f t="shared" si="19"/>
        <v>0</v>
      </c>
      <c r="AB115" s="2">
        <f t="shared" si="19"/>
        <v>0</v>
      </c>
      <c r="AC115" s="2">
        <f t="shared" si="19"/>
        <v>0</v>
      </c>
      <c r="AD115" s="2">
        <f t="shared" si="19"/>
        <v>0</v>
      </c>
      <c r="AE115" s="2">
        <f t="shared" si="19"/>
        <v>0</v>
      </c>
      <c r="AF115" s="2">
        <f t="shared" si="19"/>
        <v>0</v>
      </c>
      <c r="AG115" s="2">
        <f t="shared" si="19"/>
        <v>0</v>
      </c>
      <c r="AH115" s="2">
        <f t="shared" si="19"/>
        <v>16745427</v>
      </c>
      <c r="AI115" s="2">
        <f t="shared" si="19"/>
        <v>16745427</v>
      </c>
      <c r="AJ115" s="2">
        <f>SUM(AJ67:AJ114)</f>
        <v>16745427</v>
      </c>
    </row>
    <row r="117" spans="1:36" x14ac:dyDescent="0.2">
      <c r="A117" s="1" t="s">
        <v>61</v>
      </c>
      <c r="E117" s="1">
        <f t="shared" ref="E117:AJ117" si="20">SUM(E67:E92)</f>
        <v>0</v>
      </c>
      <c r="F117" s="1">
        <f t="shared" si="20"/>
        <v>1061800</v>
      </c>
      <c r="G117" s="1">
        <f t="shared" si="20"/>
        <v>3473</v>
      </c>
      <c r="H117" s="1">
        <f t="shared" si="20"/>
        <v>284582</v>
      </c>
      <c r="I117" s="1">
        <f t="shared" si="20"/>
        <v>91761</v>
      </c>
      <c r="J117" s="1">
        <f t="shared" si="20"/>
        <v>-5246967</v>
      </c>
      <c r="K117" s="1">
        <f t="shared" si="20"/>
        <v>-960000</v>
      </c>
      <c r="L117" s="1">
        <f t="shared" si="20"/>
        <v>1110000</v>
      </c>
      <c r="M117" s="1">
        <f t="shared" si="20"/>
        <v>-600000</v>
      </c>
      <c r="N117" s="1">
        <f t="shared" si="20"/>
        <v>0</v>
      </c>
      <c r="O117" s="1">
        <f t="shared" si="20"/>
        <v>580000</v>
      </c>
      <c r="P117" s="1">
        <f t="shared" si="20"/>
        <v>1126431</v>
      </c>
      <c r="Q117" s="1">
        <f t="shared" si="20"/>
        <v>0</v>
      </c>
      <c r="R117" s="1">
        <f t="shared" si="20"/>
        <v>0</v>
      </c>
      <c r="S117" s="1">
        <f t="shared" si="20"/>
        <v>-180000</v>
      </c>
      <c r="T117" s="1">
        <f t="shared" si="20"/>
        <v>0</v>
      </c>
      <c r="U117" s="1">
        <f t="shared" si="20"/>
        <v>0</v>
      </c>
      <c r="V117" s="1">
        <f t="shared" si="20"/>
        <v>0</v>
      </c>
      <c r="W117" s="1">
        <f t="shared" si="20"/>
        <v>0</v>
      </c>
      <c r="X117" s="1">
        <f t="shared" si="20"/>
        <v>0</v>
      </c>
      <c r="Y117" s="1">
        <f t="shared" si="20"/>
        <v>0</v>
      </c>
      <c r="Z117" s="1">
        <f t="shared" si="20"/>
        <v>0</v>
      </c>
      <c r="AA117" s="1">
        <f t="shared" si="20"/>
        <v>0</v>
      </c>
      <c r="AB117" s="1">
        <f t="shared" si="20"/>
        <v>0</v>
      </c>
      <c r="AC117" s="1">
        <f t="shared" si="20"/>
        <v>0</v>
      </c>
      <c r="AD117" s="1">
        <f t="shared" si="20"/>
        <v>0</v>
      </c>
      <c r="AE117" s="1">
        <f t="shared" si="20"/>
        <v>-4910</v>
      </c>
      <c r="AF117" s="1">
        <f t="shared" si="20"/>
        <v>0</v>
      </c>
      <c r="AG117" s="1">
        <f t="shared" si="20"/>
        <v>5655955</v>
      </c>
      <c r="AH117" s="1">
        <f t="shared" si="20"/>
        <v>0</v>
      </c>
      <c r="AI117" s="1">
        <f t="shared" si="20"/>
        <v>2922125</v>
      </c>
      <c r="AJ117" s="1">
        <f t="shared" si="20"/>
        <v>2922125</v>
      </c>
    </row>
    <row r="118" spans="1:36" x14ac:dyDescent="0.2">
      <c r="A118" s="1" t="s">
        <v>60</v>
      </c>
      <c r="E118" s="1">
        <f t="shared" ref="E118:AJ118" si="21">SUM(E67:E95)</f>
        <v>0</v>
      </c>
      <c r="F118" s="1">
        <f t="shared" si="21"/>
        <v>766910</v>
      </c>
      <c r="G118" s="1">
        <f t="shared" si="21"/>
        <v>3473</v>
      </c>
      <c r="H118" s="1">
        <f t="shared" si="21"/>
        <v>284582</v>
      </c>
      <c r="I118" s="1">
        <f t="shared" si="21"/>
        <v>91761</v>
      </c>
      <c r="J118" s="1">
        <f t="shared" si="21"/>
        <v>-5246967</v>
      </c>
      <c r="K118" s="1">
        <f t="shared" si="21"/>
        <v>-6000</v>
      </c>
      <c r="L118" s="1">
        <f t="shared" si="21"/>
        <v>-1000</v>
      </c>
      <c r="M118" s="1">
        <f t="shared" si="21"/>
        <v>-590000</v>
      </c>
      <c r="N118" s="1">
        <f t="shared" si="21"/>
        <v>0</v>
      </c>
      <c r="O118" s="1">
        <f t="shared" si="21"/>
        <v>580000</v>
      </c>
      <c r="P118" s="1">
        <f t="shared" si="21"/>
        <v>1126431</v>
      </c>
      <c r="Q118" s="1">
        <f t="shared" si="21"/>
        <v>0</v>
      </c>
      <c r="R118" s="1">
        <f t="shared" si="21"/>
        <v>0</v>
      </c>
      <c r="S118" s="1">
        <f t="shared" si="21"/>
        <v>-180000</v>
      </c>
      <c r="T118" s="1">
        <f t="shared" si="21"/>
        <v>0</v>
      </c>
      <c r="U118" s="1">
        <f t="shared" si="21"/>
        <v>0</v>
      </c>
      <c r="V118" s="1">
        <f t="shared" si="21"/>
        <v>0</v>
      </c>
      <c r="W118" s="1">
        <f t="shared" si="21"/>
        <v>0</v>
      </c>
      <c r="X118" s="1">
        <f t="shared" si="21"/>
        <v>0</v>
      </c>
      <c r="Y118" s="1">
        <f t="shared" si="21"/>
        <v>0</v>
      </c>
      <c r="Z118" s="1">
        <f t="shared" si="21"/>
        <v>0</v>
      </c>
      <c r="AA118" s="1">
        <f t="shared" si="21"/>
        <v>0</v>
      </c>
      <c r="AB118" s="1">
        <f t="shared" si="21"/>
        <v>0</v>
      </c>
      <c r="AC118" s="1">
        <f t="shared" si="21"/>
        <v>0</v>
      </c>
      <c r="AD118" s="1">
        <f t="shared" si="21"/>
        <v>0</v>
      </c>
      <c r="AE118" s="1">
        <f t="shared" si="21"/>
        <v>-4910</v>
      </c>
      <c r="AF118" s="1">
        <f t="shared" si="21"/>
        <v>0</v>
      </c>
      <c r="AG118" s="1">
        <f t="shared" si="21"/>
        <v>5655955</v>
      </c>
      <c r="AH118" s="1">
        <f t="shared" si="21"/>
        <v>0</v>
      </c>
      <c r="AI118" s="1">
        <f t="shared" si="21"/>
        <v>2480235</v>
      </c>
      <c r="AJ118" s="1">
        <f t="shared" si="21"/>
        <v>2480235</v>
      </c>
    </row>
    <row r="119" spans="1:36" x14ac:dyDescent="0.2">
      <c r="A119" s="1" t="s">
        <v>66</v>
      </c>
      <c r="E119" s="1">
        <f t="shared" ref="E119:AJ119" si="22">SUM(E96:E103)</f>
        <v>0</v>
      </c>
      <c r="F119" s="1">
        <f t="shared" si="22"/>
        <v>0</v>
      </c>
      <c r="G119" s="1">
        <f t="shared" si="22"/>
        <v>0</v>
      </c>
      <c r="H119" s="1">
        <f t="shared" si="22"/>
        <v>0</v>
      </c>
      <c r="I119" s="1">
        <f t="shared" si="22"/>
        <v>0</v>
      </c>
      <c r="J119" s="1">
        <f t="shared" si="22"/>
        <v>0</v>
      </c>
      <c r="K119" s="1">
        <f t="shared" si="22"/>
        <v>0</v>
      </c>
      <c r="L119" s="1">
        <f t="shared" si="22"/>
        <v>0</v>
      </c>
      <c r="M119" s="1">
        <f t="shared" si="22"/>
        <v>0</v>
      </c>
      <c r="N119" s="1">
        <f t="shared" si="22"/>
        <v>-15210000</v>
      </c>
      <c r="O119" s="1">
        <f t="shared" si="22"/>
        <v>613992</v>
      </c>
      <c r="P119" s="1">
        <f t="shared" si="22"/>
        <v>0</v>
      </c>
      <c r="Q119" s="1">
        <f t="shared" si="22"/>
        <v>0</v>
      </c>
      <c r="R119" s="1">
        <f t="shared" si="22"/>
        <v>-120000</v>
      </c>
      <c r="S119" s="1">
        <f t="shared" si="22"/>
        <v>721985</v>
      </c>
      <c r="T119" s="1">
        <f t="shared" si="22"/>
        <v>0</v>
      </c>
      <c r="U119" s="1">
        <f t="shared" si="22"/>
        <v>-196000</v>
      </c>
      <c r="V119" s="1">
        <f t="shared" si="22"/>
        <v>37080</v>
      </c>
      <c r="W119" s="1">
        <f t="shared" si="22"/>
        <v>0</v>
      </c>
      <c r="X119" s="1">
        <f t="shared" si="22"/>
        <v>0</v>
      </c>
      <c r="Y119" s="1">
        <f t="shared" si="22"/>
        <v>0</v>
      </c>
      <c r="Z119" s="1">
        <f t="shared" si="22"/>
        <v>0</v>
      </c>
      <c r="AA119" s="1">
        <f t="shared" si="22"/>
        <v>0</v>
      </c>
      <c r="AB119" s="1">
        <f t="shared" si="22"/>
        <v>0</v>
      </c>
      <c r="AC119" s="1">
        <f t="shared" si="22"/>
        <v>0</v>
      </c>
      <c r="AD119" s="1">
        <f t="shared" si="22"/>
        <v>0</v>
      </c>
      <c r="AE119" s="1">
        <f t="shared" si="22"/>
        <v>-115100</v>
      </c>
      <c r="AF119" s="1">
        <f t="shared" si="22"/>
        <v>-5200</v>
      </c>
      <c r="AG119" s="1">
        <f t="shared" si="22"/>
        <v>0</v>
      </c>
      <c r="AH119" s="1">
        <f t="shared" si="22"/>
        <v>0</v>
      </c>
      <c r="AI119" s="1">
        <f t="shared" si="22"/>
        <v>-14273243</v>
      </c>
      <c r="AJ119" s="1">
        <f t="shared" si="22"/>
        <v>-14273243</v>
      </c>
    </row>
    <row r="120" spans="1:36" x14ac:dyDescent="0.2">
      <c r="A120" s="1" t="s">
        <v>62</v>
      </c>
      <c r="E120" s="1">
        <f t="shared" ref="E120:AJ120" si="23">SUM(E104:E112)</f>
        <v>0</v>
      </c>
      <c r="F120" s="1">
        <f t="shared" si="23"/>
        <v>0</v>
      </c>
      <c r="G120" s="1">
        <f t="shared" si="23"/>
        <v>0</v>
      </c>
      <c r="H120" s="1">
        <f t="shared" si="23"/>
        <v>0</v>
      </c>
      <c r="I120" s="1">
        <f t="shared" si="23"/>
        <v>0</v>
      </c>
      <c r="J120" s="1">
        <f t="shared" si="23"/>
        <v>0</v>
      </c>
      <c r="K120" s="1">
        <f t="shared" si="23"/>
        <v>0</v>
      </c>
      <c r="L120" s="1">
        <f t="shared" si="23"/>
        <v>0</v>
      </c>
      <c r="M120" s="1">
        <f t="shared" si="23"/>
        <v>0</v>
      </c>
      <c r="N120" s="1">
        <f t="shared" si="23"/>
        <v>0</v>
      </c>
      <c r="O120" s="1">
        <f t="shared" si="23"/>
        <v>0</v>
      </c>
      <c r="P120" s="1">
        <f t="shared" si="23"/>
        <v>0</v>
      </c>
      <c r="Q120" s="1">
        <f t="shared" si="23"/>
        <v>-560000</v>
      </c>
      <c r="R120" s="1">
        <f t="shared" si="23"/>
        <v>0</v>
      </c>
      <c r="S120" s="1">
        <f t="shared" si="23"/>
        <v>0</v>
      </c>
      <c r="T120" s="1">
        <f t="shared" si="23"/>
        <v>0</v>
      </c>
      <c r="U120" s="1">
        <f t="shared" si="23"/>
        <v>0</v>
      </c>
      <c r="V120" s="1">
        <f t="shared" si="23"/>
        <v>0</v>
      </c>
      <c r="W120" s="1">
        <f t="shared" si="23"/>
        <v>730000</v>
      </c>
      <c r="X120" s="1">
        <f t="shared" si="23"/>
        <v>1161500</v>
      </c>
      <c r="Y120" s="1">
        <f t="shared" si="23"/>
        <v>5000000</v>
      </c>
      <c r="Z120" s="1">
        <f t="shared" si="23"/>
        <v>-100000000</v>
      </c>
      <c r="AA120" s="1">
        <f t="shared" si="23"/>
        <v>-358400</v>
      </c>
      <c r="AB120" s="1">
        <f t="shared" si="23"/>
        <v>-124001</v>
      </c>
      <c r="AC120" s="1">
        <f t="shared" si="23"/>
        <v>3</v>
      </c>
      <c r="AD120" s="1">
        <f t="shared" si="23"/>
        <v>0</v>
      </c>
      <c r="AE120" s="1">
        <f t="shared" si="23"/>
        <v>67450</v>
      </c>
      <c r="AF120" s="1">
        <f t="shared" si="23"/>
        <v>0</v>
      </c>
      <c r="AG120" s="1">
        <f t="shared" si="23"/>
        <v>0</v>
      </c>
      <c r="AH120" s="1">
        <f t="shared" si="23"/>
        <v>0</v>
      </c>
      <c r="AI120" s="1">
        <f t="shared" si="23"/>
        <v>-94083448</v>
      </c>
      <c r="AJ120" s="1">
        <f t="shared" si="23"/>
        <v>-94083448</v>
      </c>
    </row>
    <row r="121" spans="1:36" x14ac:dyDescent="0.2">
      <c r="A121" s="1" t="s">
        <v>63</v>
      </c>
      <c r="E121" s="1">
        <f t="shared" ref="E121:AJ121" si="24">SUM(E67:E113)</f>
        <v>0</v>
      </c>
      <c r="F121" s="1">
        <f t="shared" si="24"/>
        <v>766910</v>
      </c>
      <c r="G121" s="1">
        <f t="shared" si="24"/>
        <v>3473</v>
      </c>
      <c r="H121" s="1">
        <f t="shared" si="24"/>
        <v>284582</v>
      </c>
      <c r="I121" s="1">
        <f t="shared" si="24"/>
        <v>91761</v>
      </c>
      <c r="J121" s="1">
        <f t="shared" si="24"/>
        <v>-5246967</v>
      </c>
      <c r="K121" s="1">
        <f t="shared" si="24"/>
        <v>-6000</v>
      </c>
      <c r="L121" s="1">
        <f t="shared" si="24"/>
        <v>-1000</v>
      </c>
      <c r="M121" s="1">
        <f t="shared" si="24"/>
        <v>-590000</v>
      </c>
      <c r="N121" s="1">
        <f t="shared" si="24"/>
        <v>-15210000</v>
      </c>
      <c r="O121" s="1">
        <f t="shared" si="24"/>
        <v>1193992</v>
      </c>
      <c r="P121" s="1">
        <f t="shared" si="24"/>
        <v>1126431</v>
      </c>
      <c r="Q121" s="1">
        <f t="shared" si="24"/>
        <v>-560000</v>
      </c>
      <c r="R121" s="1">
        <f t="shared" si="24"/>
        <v>-120000</v>
      </c>
      <c r="S121" s="1">
        <f t="shared" si="24"/>
        <v>541985</v>
      </c>
      <c r="T121" s="1">
        <f t="shared" si="24"/>
        <v>0</v>
      </c>
      <c r="U121" s="1">
        <f t="shared" si="24"/>
        <v>-196000</v>
      </c>
      <c r="V121" s="1">
        <f t="shared" si="24"/>
        <v>37080</v>
      </c>
      <c r="W121" s="1">
        <f t="shared" si="24"/>
        <v>730000</v>
      </c>
      <c r="X121" s="1">
        <f t="shared" si="24"/>
        <v>1161500</v>
      </c>
      <c r="Y121" s="1">
        <f t="shared" si="24"/>
        <v>5000000</v>
      </c>
      <c r="Z121" s="1">
        <f t="shared" si="24"/>
        <v>-100000000</v>
      </c>
      <c r="AA121" s="1">
        <f t="shared" si="24"/>
        <v>-358400</v>
      </c>
      <c r="AB121" s="1">
        <f t="shared" si="24"/>
        <v>-124001</v>
      </c>
      <c r="AC121" s="1">
        <f t="shared" si="24"/>
        <v>3</v>
      </c>
      <c r="AD121" s="1">
        <f t="shared" si="24"/>
        <v>0</v>
      </c>
      <c r="AE121" s="1">
        <f t="shared" si="24"/>
        <v>-69000</v>
      </c>
      <c r="AF121" s="1">
        <f t="shared" si="24"/>
        <v>-5200</v>
      </c>
      <c r="AG121" s="1">
        <f t="shared" si="24"/>
        <v>5655955</v>
      </c>
      <c r="AH121" s="1">
        <f t="shared" si="24"/>
        <v>0</v>
      </c>
      <c r="AI121" s="1">
        <f t="shared" si="24"/>
        <v>-105892896</v>
      </c>
      <c r="AJ121" s="1">
        <f t="shared" si="24"/>
        <v>-105892896</v>
      </c>
    </row>
    <row r="122" spans="1:36" x14ac:dyDescent="0.2">
      <c r="A122" s="1" t="s">
        <v>70</v>
      </c>
      <c r="AH122" s="1">
        <f>SUM(AH67:AH114)</f>
        <v>122638323</v>
      </c>
      <c r="AI122" s="1">
        <f>SUM(AI67:AI114)</f>
        <v>16745427</v>
      </c>
      <c r="AJ122" s="1">
        <f>SUM(AJ67:AJ114)</f>
        <v>16745427</v>
      </c>
    </row>
  </sheetData>
  <mergeCells count="20">
    <mergeCell ref="D1:D2"/>
    <mergeCell ref="E1:E2"/>
    <mergeCell ref="F1:F2"/>
    <mergeCell ref="G1:J1"/>
    <mergeCell ref="K1:M1"/>
    <mergeCell ref="A96:A103"/>
    <mergeCell ref="A104:A112"/>
    <mergeCell ref="A93:A95"/>
    <mergeCell ref="AJ1:AJ2"/>
    <mergeCell ref="A3:A26"/>
    <mergeCell ref="A27:A43"/>
    <mergeCell ref="A44:A66"/>
    <mergeCell ref="A67:A92"/>
    <mergeCell ref="N1:V1"/>
    <mergeCell ref="W1:AD1"/>
    <mergeCell ref="AE1:AF1"/>
    <mergeCell ref="AG1:AG2"/>
    <mergeCell ref="AH1:AH2"/>
    <mergeCell ref="AI1:AI2"/>
    <mergeCell ref="C1:C2"/>
  </mergeCells>
  <phoneticPr fontId="1"/>
  <pageMargins left="0.70866141732283472" right="0.35433070866141736" top="0.43307086614173229" bottom="0.43307086614173229" header="0.31496062992125984" footer="0.27559055118110237"/>
  <pageSetup paperSize="9" scale="65" fitToWidth="0" fitToHeight="2" orientation="portrait" r:id="rId1"/>
  <headerFooter alignWithMargins="0">
    <oddFooter>&amp;C&amp;P</oddFooter>
  </headerFooter>
  <rowBreaks count="1" manualBreakCount="1">
    <brk id="6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解答用紙</vt:lpstr>
      <vt:lpstr>解答用紙（数式入り）</vt:lpstr>
      <vt:lpstr>解答</vt:lpstr>
      <vt:lpstr>解答!Print_Titles</vt:lpstr>
      <vt:lpstr>解答用紙!Print_Titles</vt:lpstr>
      <vt:lpstr>'解答用紙（数式入り）'!Print_Titles</vt:lpstr>
    </vt:vector>
  </TitlesOfParts>
  <Company>㈱スリー・シー・コンサルティング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m_takahashi</dc:creator>
  <cp:lastModifiedBy>takahashi</cp:lastModifiedBy>
  <cp:lastPrinted>2019-09-17T06:34:43Z</cp:lastPrinted>
  <dcterms:created xsi:type="dcterms:W3CDTF">2014-03-06T08:15:40Z</dcterms:created>
  <dcterms:modified xsi:type="dcterms:W3CDTF">2019-09-17T06:35:18Z</dcterms:modified>
</cp:coreProperties>
</file>